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35" windowWidth="5025" windowHeight="4245" tabRatio="864" activeTab="2"/>
  </bookViews>
  <sheets>
    <sheet name="About" sheetId="4" r:id="rId1"/>
    <sheet name="Building Information" sheetId="45" r:id="rId2"/>
    <sheet name="Reclamation GP Checklist for EB" sheetId="29" r:id="rId3"/>
    <sheet name="Reclamation RS Checklist for EB" sheetId="42" r:id="rId4"/>
    <sheet name="a) Reclamation SB EB Summary" sheetId="30" r:id="rId5"/>
    <sheet name="b) Energy Star Portfolio Mgr" sheetId="44" r:id="rId6"/>
    <sheet name="c) DOI EB Historic Guidance" sheetId="38" r:id="rId7"/>
    <sheet name="d) DOI Historic Building Defs" sheetId="39" r:id="rId8"/>
  </sheets>
  <definedNames>
    <definedName name="Level">#REF!</definedName>
    <definedName name="_xlnm.Print_Area" localSheetId="4">'a) Reclamation SB EB Summary'!$A$1:$E$53</definedName>
    <definedName name="_xlnm.Print_Area" localSheetId="5">'b) Energy Star Portfolio Mgr'!$A$1:$N$128</definedName>
    <definedName name="_xlnm.Print_Area" localSheetId="1">'Building Information'!$A$1:$G$36</definedName>
    <definedName name="_xlnm.Print_Area" localSheetId="2">'Reclamation GP Checklist for EB'!$A$1:$N$82</definedName>
    <definedName name="_xlnm.Print_Area" localSheetId="3">'Reclamation RS Checklist for EB'!$A$1:$M$38</definedName>
    <definedName name="_xlnm.Print_Titles" localSheetId="5">'b) Energy Star Portfolio Mgr'!$7:$7</definedName>
    <definedName name="_xlnm.Print_Titles" localSheetId="2">'Reclamation GP Checklist for EB'!$9:$10</definedName>
    <definedName name="_xlnm.Print_Titles" localSheetId="3">'Reclamation RS Checklist for EB'!$9:$10</definedName>
    <definedName name="Q">#REF!</definedName>
    <definedName name="Reason">#REF!</definedName>
    <definedName name="Status">#REF!</definedName>
    <definedName name="System">#REF!</definedName>
    <definedName name="Version">#REF!</definedName>
    <definedName name="Year">#REF!</definedName>
    <definedName name="YesNo">'b) Energy Star Portfolio Mgr'!#REF!</definedName>
    <definedName name="Z_CC0775A9_596A_4A55_ACB6_A7005F0925A5_.wvu.PrintArea" localSheetId="5" hidden="1">'b) Energy Star Portfolio Mgr'!$D$4:$N$77</definedName>
    <definedName name="Z_CC0775A9_596A_4A55_ACB6_A7005F0925A5_.wvu.PrintTitles" localSheetId="5" hidden="1">'b) Energy Star Portfolio Mgr'!$7:$7</definedName>
  </definedNames>
  <calcPr calcId="145621"/>
</workbook>
</file>

<file path=xl/calcChain.xml><?xml version="1.0" encoding="utf-8"?>
<calcChain xmlns="http://schemas.openxmlformats.org/spreadsheetml/2006/main">
  <c r="BC85" i="29" l="1"/>
  <c r="BB85" i="29"/>
  <c r="AV85" i="29"/>
  <c r="AU85" i="29"/>
  <c r="AT85" i="29"/>
  <c r="AA85" i="29"/>
  <c r="Z85" i="29"/>
  <c r="Y85" i="29"/>
  <c r="X85" i="29"/>
  <c r="AN85" i="29"/>
  <c r="AM86" i="29"/>
  <c r="AM85" i="29"/>
  <c r="AC89" i="29"/>
  <c r="AC88" i="29"/>
  <c r="AC87" i="29"/>
  <c r="AC86" i="29"/>
  <c r="AC85" i="29"/>
  <c r="AB89" i="29"/>
  <c r="AB88" i="29"/>
  <c r="AB87" i="29"/>
  <c r="AB86" i="29"/>
  <c r="AB85" i="29"/>
  <c r="AJ39" i="42" l="1"/>
  <c r="AO39" i="42" s="1"/>
  <c r="AI39" i="42"/>
  <c r="AN39" i="42" s="1"/>
  <c r="P39" i="42"/>
  <c r="Y39" i="42" s="1"/>
  <c r="AE40" i="42"/>
  <c r="AE41" i="42"/>
  <c r="V39" i="42"/>
  <c r="AE39" i="42" s="1"/>
  <c r="AO85" i="29"/>
  <c r="AO86" i="29"/>
  <c r="AO87" i="29"/>
  <c r="AO88" i="29"/>
  <c r="AO89" i="29"/>
  <c r="AO84" i="29"/>
  <c r="AV84" i="29" l="1"/>
  <c r="BC84" i="29" s="1"/>
  <c r="AU84" i="29"/>
  <c r="BB84" i="29" s="1"/>
  <c r="X84" i="29"/>
  <c r="AI84" i="29" s="1"/>
  <c r="T33" i="29" l="1"/>
  <c r="J67" i="44" l="1"/>
  <c r="K67" i="44"/>
  <c r="L67" i="44"/>
  <c r="J60" i="44"/>
  <c r="K60" i="44"/>
  <c r="L60" i="44"/>
  <c r="I67" i="44"/>
  <c r="I60" i="44"/>
  <c r="I54" i="44"/>
  <c r="L92" i="44"/>
  <c r="K92" i="44"/>
  <c r="J92" i="44"/>
  <c r="I92" i="44"/>
  <c r="L88" i="44"/>
  <c r="K88" i="44"/>
  <c r="J88" i="44"/>
  <c r="I88" i="44"/>
  <c r="J54" i="44"/>
  <c r="K54" i="44"/>
  <c r="L54" i="44"/>
  <c r="J25" i="44"/>
  <c r="I25" i="44"/>
  <c r="J29" i="44"/>
  <c r="K29" i="44"/>
  <c r="L29" i="44"/>
  <c r="I29" i="44"/>
  <c r="P54" i="29" l="1"/>
  <c r="T54" i="29"/>
  <c r="S54" i="29"/>
  <c r="R54" i="29"/>
  <c r="Q54" i="29"/>
  <c r="L24" i="44"/>
  <c r="S33" i="29"/>
  <c r="R33" i="29"/>
  <c r="J24" i="44" s="1"/>
  <c r="J27" i="44" s="1"/>
  <c r="Q33" i="29"/>
  <c r="P33" i="29"/>
  <c r="T25" i="29"/>
  <c r="T23" i="29"/>
  <c r="S25" i="29"/>
  <c r="R25" i="29"/>
  <c r="Q25" i="29"/>
  <c r="P25" i="29"/>
  <c r="S23" i="29"/>
  <c r="R23" i="29"/>
  <c r="Q23" i="29"/>
  <c r="P23" i="29"/>
  <c r="M12" i="44"/>
  <c r="AG164" i="44"/>
  <c r="AG165" i="44"/>
  <c r="L27" i="44" l="1"/>
  <c r="L25" i="44"/>
  <c r="AB160" i="44"/>
  <c r="AC160" i="44"/>
  <c r="AD160" i="44"/>
  <c r="AE160" i="44"/>
  <c r="AB161" i="44"/>
  <c r="AC161" i="44"/>
  <c r="AD161" i="44"/>
  <c r="AE161" i="44"/>
  <c r="AB163" i="44"/>
  <c r="AC163" i="44"/>
  <c r="AD163" i="44"/>
  <c r="AE163" i="44"/>
  <c r="AB164" i="44"/>
  <c r="AC164" i="44"/>
  <c r="AD164" i="44"/>
  <c r="AE164" i="44"/>
  <c r="AB165" i="44"/>
  <c r="AC165" i="44"/>
  <c r="AD165" i="44"/>
  <c r="AE165" i="44"/>
  <c r="AA161" i="44"/>
  <c r="AA163" i="44"/>
  <c r="AA164" i="44"/>
  <c r="AA165" i="44"/>
  <c r="AA160" i="44"/>
  <c r="Y161" i="44"/>
  <c r="Y163" i="44"/>
  <c r="Y164" i="44"/>
  <c r="Y165" i="44"/>
  <c r="X163" i="44"/>
  <c r="X164" i="44"/>
  <c r="X165" i="44"/>
  <c r="Y160" i="44"/>
  <c r="X161" i="44"/>
  <c r="X160" i="44"/>
  <c r="AB155" i="44"/>
  <c r="AC155" i="44"/>
  <c r="AD155" i="44"/>
  <c r="AE155" i="44"/>
  <c r="AB157" i="44"/>
  <c r="AC157" i="44"/>
  <c r="AD157" i="44"/>
  <c r="AE157" i="44"/>
  <c r="AB158" i="44"/>
  <c r="AC158" i="44"/>
  <c r="AD158" i="44"/>
  <c r="AE158" i="44"/>
  <c r="AA157" i="44"/>
  <c r="AA158" i="44"/>
  <c r="Y157" i="44"/>
  <c r="Y158" i="44"/>
  <c r="X158" i="44"/>
  <c r="X157" i="44"/>
  <c r="AB154" i="44"/>
  <c r="AB156" i="44" s="1"/>
  <c r="AC154" i="44"/>
  <c r="AD154" i="44"/>
  <c r="AE154" i="44"/>
  <c r="AE156" i="44" s="1"/>
  <c r="AA155" i="44"/>
  <c r="AA154" i="44"/>
  <c r="Y154" i="44"/>
  <c r="Y155" i="44"/>
  <c r="X155" i="44"/>
  <c r="X154" i="44"/>
  <c r="AB151" i="44"/>
  <c r="AC151" i="44"/>
  <c r="AD151" i="44"/>
  <c r="AE151" i="44"/>
  <c r="AB152" i="44"/>
  <c r="AC152" i="44"/>
  <c r="AD152" i="44"/>
  <c r="AE152" i="44"/>
  <c r="AA151" i="44"/>
  <c r="AA152" i="44"/>
  <c r="Y151" i="44"/>
  <c r="Y152" i="44"/>
  <c r="X152" i="44"/>
  <c r="AB148" i="44"/>
  <c r="AC148" i="44"/>
  <c r="AD148" i="44"/>
  <c r="AE148" i="44"/>
  <c r="AB149" i="44"/>
  <c r="AC149" i="44"/>
  <c r="AD149" i="44"/>
  <c r="AE149" i="44"/>
  <c r="AA149" i="44"/>
  <c r="AA148" i="44"/>
  <c r="Y148" i="44"/>
  <c r="Y149" i="44"/>
  <c r="X149" i="44"/>
  <c r="X151" i="44"/>
  <c r="X148" i="44"/>
  <c r="AB145" i="44"/>
  <c r="AC145" i="44"/>
  <c r="AD145" i="44"/>
  <c r="AE145" i="44"/>
  <c r="AB146" i="44"/>
  <c r="AC146" i="44"/>
  <c r="AD146" i="44"/>
  <c r="AE146" i="44"/>
  <c r="AA146" i="44"/>
  <c r="AA145" i="44"/>
  <c r="Y145" i="44"/>
  <c r="Y146" i="44"/>
  <c r="X146" i="44"/>
  <c r="X145" i="44"/>
  <c r="AB142" i="44"/>
  <c r="AC142" i="44"/>
  <c r="AD142" i="44"/>
  <c r="AE142" i="44"/>
  <c r="AB143" i="44"/>
  <c r="AC143" i="44"/>
  <c r="AD143" i="44"/>
  <c r="AE143" i="44"/>
  <c r="AA143" i="44"/>
  <c r="AA142" i="44"/>
  <c r="Y142" i="44"/>
  <c r="Y143" i="44"/>
  <c r="X143" i="44"/>
  <c r="X142" i="44"/>
  <c r="AA137" i="44"/>
  <c r="AB137" i="44"/>
  <c r="AC137" i="44"/>
  <c r="AD137" i="44"/>
  <c r="AE137" i="44"/>
  <c r="AB138" i="44"/>
  <c r="AC138" i="44"/>
  <c r="AD138" i="44"/>
  <c r="AE138" i="44"/>
  <c r="AB139" i="44"/>
  <c r="AC139" i="44"/>
  <c r="AD139" i="44"/>
  <c r="AE139" i="44"/>
  <c r="AB140" i="44"/>
  <c r="AC140" i="44"/>
  <c r="AD140" i="44"/>
  <c r="AE140" i="44"/>
  <c r="AA138" i="44"/>
  <c r="AA139" i="44"/>
  <c r="AA140" i="44"/>
  <c r="X138" i="44"/>
  <c r="Y138" i="44"/>
  <c r="X139" i="44"/>
  <c r="Y139" i="44"/>
  <c r="X140" i="44"/>
  <c r="Y140" i="44"/>
  <c r="Y137" i="44"/>
  <c r="X137" i="44"/>
  <c r="AC156" i="44" l="1"/>
  <c r="AD156" i="44"/>
  <c r="AA162" i="44"/>
  <c r="AA144" i="44"/>
  <c r="AA147" i="44"/>
  <c r="AA156" i="44"/>
  <c r="AA159" i="44"/>
  <c r="AE144" i="44"/>
  <c r="AC144" i="44"/>
  <c r="AE147" i="44"/>
  <c r="AC147" i="44"/>
  <c r="AD150" i="44"/>
  <c r="AB150" i="44"/>
  <c r="AE153" i="44"/>
  <c r="AC153" i="44"/>
  <c r="AE159" i="44"/>
  <c r="AC159" i="44"/>
  <c r="AD166" i="44"/>
  <c r="AB166" i="44"/>
  <c r="AD162" i="44"/>
  <c r="AB162" i="44"/>
  <c r="AD144" i="44"/>
  <c r="AB144" i="44"/>
  <c r="AD147" i="44"/>
  <c r="AB147" i="44"/>
  <c r="AA150" i="44"/>
  <c r="AE150" i="44"/>
  <c r="AC150" i="44"/>
  <c r="AA153" i="44"/>
  <c r="AD153" i="44"/>
  <c r="AB153" i="44"/>
  <c r="AD159" i="44"/>
  <c r="AB159" i="44"/>
  <c r="AA166" i="44"/>
  <c r="AE166" i="44"/>
  <c r="AC166" i="44"/>
  <c r="AE162" i="44"/>
  <c r="AC162" i="44"/>
  <c r="AB136" i="44"/>
  <c r="AB141" i="44" s="1"/>
  <c r="AC136" i="44"/>
  <c r="AC141" i="44" s="1"/>
  <c r="AD136" i="44"/>
  <c r="AD141" i="44" s="1"/>
  <c r="AE136" i="44"/>
  <c r="AE141" i="44" s="1"/>
  <c r="AA136" i="44"/>
  <c r="AA141" i="44" s="1"/>
  <c r="Y136" i="44"/>
  <c r="X136" i="44"/>
  <c r="AB134" i="44"/>
  <c r="AC134" i="44"/>
  <c r="AD134" i="44"/>
  <c r="AE134" i="44"/>
  <c r="AA134" i="44"/>
  <c r="AB133" i="44"/>
  <c r="AC133" i="44"/>
  <c r="AD133" i="44"/>
  <c r="AE133" i="44"/>
  <c r="AA133" i="44"/>
  <c r="Y134" i="44"/>
  <c r="Y133" i="44"/>
  <c r="X134" i="44"/>
  <c r="X133" i="44"/>
  <c r="P22" i="29"/>
  <c r="P12" i="29"/>
  <c r="J85" i="29"/>
  <c r="AG163" i="44"/>
  <c r="P13" i="29"/>
  <c r="P14" i="29"/>
  <c r="P15" i="29"/>
  <c r="P16" i="29"/>
  <c r="P17" i="29"/>
  <c r="P19" i="29"/>
  <c r="P20" i="29"/>
  <c r="P21" i="29"/>
  <c r="P28" i="29"/>
  <c r="P29" i="29"/>
  <c r="P30" i="29"/>
  <c r="P31" i="29"/>
  <c r="P32" i="29"/>
  <c r="P36" i="29"/>
  <c r="P37" i="29"/>
  <c r="P38" i="29"/>
  <c r="P39" i="29"/>
  <c r="P40" i="29"/>
  <c r="P41" i="29"/>
  <c r="P42" i="29"/>
  <c r="P43" i="29"/>
  <c r="P44" i="29"/>
  <c r="P45" i="29"/>
  <c r="P46" i="29"/>
  <c r="P47" i="29"/>
  <c r="P48" i="29"/>
  <c r="P49" i="29"/>
  <c r="P50" i="29"/>
  <c r="P51" i="29"/>
  <c r="P52" i="29"/>
  <c r="P53" i="29"/>
  <c r="P56" i="29"/>
  <c r="P57" i="29"/>
  <c r="P58" i="29"/>
  <c r="P59" i="29"/>
  <c r="P60" i="29"/>
  <c r="Q12" i="29"/>
  <c r="Q6" i="44"/>
  <c r="Q129" i="44"/>
  <c r="AJ153" i="44" l="1"/>
  <c r="I82" i="44" s="1"/>
  <c r="AF156" i="44"/>
  <c r="AH156" i="44" s="1"/>
  <c r="AJ144" i="44"/>
  <c r="I39" i="44" s="1"/>
  <c r="AJ156" i="44"/>
  <c r="I98" i="44" s="1"/>
  <c r="AF144" i="44"/>
  <c r="AL144" i="44" s="1"/>
  <c r="AF159" i="44"/>
  <c r="AK159" i="44" s="1"/>
  <c r="J103" i="44" s="1"/>
  <c r="AF147" i="44"/>
  <c r="AL147" i="44" s="1"/>
  <c r="AF166" i="44"/>
  <c r="AL166" i="44" s="1"/>
  <c r="AJ166" i="44"/>
  <c r="I111" i="44" s="1"/>
  <c r="AF150" i="44"/>
  <c r="AK150" i="44" s="1"/>
  <c r="J78" i="44" s="1"/>
  <c r="AJ162" i="44"/>
  <c r="I106" i="44" s="1"/>
  <c r="AJ150" i="44"/>
  <c r="I78" i="44" s="1"/>
  <c r="AJ147" i="44"/>
  <c r="I74" i="44" s="1"/>
  <c r="AF162" i="44"/>
  <c r="AK162" i="44" s="1"/>
  <c r="J106" i="44" s="1"/>
  <c r="AJ159" i="44"/>
  <c r="I103" i="44" s="1"/>
  <c r="AF153" i="44"/>
  <c r="AL153" i="44" s="1"/>
  <c r="AE135" i="44"/>
  <c r="AC135" i="44"/>
  <c r="AJ141" i="44"/>
  <c r="I20" i="44" s="1"/>
  <c r="AF141" i="44"/>
  <c r="AK141" i="44" s="1"/>
  <c r="J20" i="44" s="1"/>
  <c r="AA135" i="44"/>
  <c r="AD135" i="44"/>
  <c r="AB135" i="44"/>
  <c r="AH159" i="44" l="1"/>
  <c r="AK156" i="44"/>
  <c r="J98" i="44" s="1"/>
  <c r="AL162" i="44"/>
  <c r="AL159" i="44"/>
  <c r="AL156" i="44"/>
  <c r="K98" i="44" s="1"/>
  <c r="AL141" i="44"/>
  <c r="AM141" i="44" s="1"/>
  <c r="L20" i="44" s="1"/>
  <c r="AL150" i="44"/>
  <c r="AM166" i="44"/>
  <c r="L111" i="44" s="1"/>
  <c r="K111" i="44"/>
  <c r="AM153" i="44"/>
  <c r="L82" i="44" s="1"/>
  <c r="K82" i="44"/>
  <c r="AM144" i="44"/>
  <c r="L39" i="44" s="1"/>
  <c r="K39" i="44"/>
  <c r="AK144" i="44"/>
  <c r="J39" i="44" s="1"/>
  <c r="AK166" i="44"/>
  <c r="J111" i="44" s="1"/>
  <c r="AK153" i="44"/>
  <c r="J82" i="44" s="1"/>
  <c r="AM156" i="44"/>
  <c r="L98" i="44" s="1"/>
  <c r="AM147" i="44"/>
  <c r="L74" i="44" s="1"/>
  <c r="K74" i="44"/>
  <c r="AK147" i="44"/>
  <c r="J74" i="44" s="1"/>
  <c r="AH144" i="44"/>
  <c r="AH147" i="44"/>
  <c r="AH150" i="44"/>
  <c r="AH153" i="44"/>
  <c r="AH162" i="44"/>
  <c r="AH166" i="44"/>
  <c r="AJ135" i="44"/>
  <c r="I12" i="44" s="1"/>
  <c r="AF135" i="44"/>
  <c r="AL135" i="44" s="1"/>
  <c r="AH141" i="44"/>
  <c r="F85" i="29"/>
  <c r="R12" i="29"/>
  <c r="AM150" i="44" l="1"/>
  <c r="L78" i="44" s="1"/>
  <c r="K78" i="44"/>
  <c r="AM162" i="44"/>
  <c r="L106" i="44" s="1"/>
  <c r="K106" i="44"/>
  <c r="AM159" i="44"/>
  <c r="L103" i="44" s="1"/>
  <c r="K103" i="44"/>
  <c r="AK135" i="44"/>
  <c r="J12" i="44" s="1"/>
  <c r="K20" i="44"/>
  <c r="AH135" i="44"/>
  <c r="A1" i="29"/>
  <c r="A1" i="42" s="1"/>
  <c r="AM135" i="44" l="1"/>
  <c r="L12" i="44" s="1"/>
  <c r="K12" i="44"/>
  <c r="A7" i="42"/>
  <c r="A7" i="29"/>
  <c r="M2" i="42" l="1"/>
  <c r="N2" i="29"/>
  <c r="A2" i="29" l="1"/>
  <c r="D60" i="42" l="1"/>
  <c r="AH39" i="42" s="1"/>
  <c r="AM39" i="42" s="1"/>
  <c r="D114" i="29"/>
  <c r="AT84" i="29" s="1"/>
  <c r="BA84" i="29" s="1"/>
  <c r="D52" i="42"/>
  <c r="K44" i="42"/>
  <c r="V41" i="42" s="1"/>
  <c r="K42" i="42"/>
  <c r="K87" i="29"/>
  <c r="AD85" i="29" s="1"/>
  <c r="R11" i="42"/>
  <c r="Q11" i="42"/>
  <c r="P11" i="42"/>
  <c r="O11" i="42"/>
  <c r="E50" i="30" s="1"/>
  <c r="J40" i="42"/>
  <c r="I40" i="42"/>
  <c r="E62" i="42" s="1"/>
  <c r="H40" i="42"/>
  <c r="G40" i="42"/>
  <c r="F44" i="42"/>
  <c r="Q41" i="42" s="1"/>
  <c r="F42" i="42"/>
  <c r="Q40" i="42" s="1"/>
  <c r="F40" i="42"/>
  <c r="O12" i="42"/>
  <c r="E51" i="30" s="1"/>
  <c r="P12" i="42"/>
  <c r="Q12" i="42"/>
  <c r="R12" i="42"/>
  <c r="O13" i="42"/>
  <c r="E52" i="30" s="1"/>
  <c r="P13" i="42"/>
  <c r="Q13" i="42"/>
  <c r="R13" i="42"/>
  <c r="O14" i="42"/>
  <c r="E53" i="30" s="1"/>
  <c r="P14" i="42"/>
  <c r="Q14" i="42"/>
  <c r="R14" i="42"/>
  <c r="E44" i="42" s="1"/>
  <c r="P41" i="42" s="1"/>
  <c r="AH41" i="42" s="1"/>
  <c r="G39" i="42"/>
  <c r="H39" i="42"/>
  <c r="I39" i="42"/>
  <c r="J39" i="42"/>
  <c r="F39" i="42"/>
  <c r="D57" i="42" l="1"/>
  <c r="U39" i="42"/>
  <c r="AD39" i="42" s="1"/>
  <c r="D55" i="42"/>
  <c r="S39" i="42"/>
  <c r="AB39" i="42" s="1"/>
  <c r="T39" i="42"/>
  <c r="AC39" i="42" s="1"/>
  <c r="D53" i="42"/>
  <c r="Q39" i="42"/>
  <c r="Z39" i="42" s="1"/>
  <c r="D54" i="42"/>
  <c r="R39" i="42"/>
  <c r="AA39" i="42" s="1"/>
  <c r="E48" i="42"/>
  <c r="V40" i="42"/>
  <c r="E40" i="42"/>
  <c r="E55" i="42"/>
  <c r="E54" i="42"/>
  <c r="E53" i="42"/>
  <c r="E99" i="29"/>
  <c r="K40" i="42"/>
  <c r="D56" i="42"/>
  <c r="E49" i="42"/>
  <c r="E56" i="42"/>
  <c r="E57" i="42"/>
  <c r="E42" i="42"/>
  <c r="P40" i="42" s="1"/>
  <c r="AH40" i="42" s="1"/>
  <c r="E45" i="42"/>
  <c r="Y41" i="42" s="1"/>
  <c r="AM41" i="42" s="1"/>
  <c r="E61" i="42"/>
  <c r="F45" i="42"/>
  <c r="Z41" i="42" s="1"/>
  <c r="Q57" i="29"/>
  <c r="R57" i="29"/>
  <c r="S57" i="29"/>
  <c r="Q58" i="29"/>
  <c r="E45" i="30" s="1"/>
  <c r="R58" i="29"/>
  <c r="S58" i="29"/>
  <c r="Q59" i="29"/>
  <c r="R59" i="29"/>
  <c r="S59" i="29"/>
  <c r="Q60" i="29"/>
  <c r="E47" i="30" s="1"/>
  <c r="R60" i="29"/>
  <c r="S60" i="29"/>
  <c r="S56" i="29"/>
  <c r="R56" i="29"/>
  <c r="J94" i="44" s="1"/>
  <c r="S94" i="44" s="1"/>
  <c r="Q56" i="29"/>
  <c r="Q37" i="29"/>
  <c r="R37" i="29"/>
  <c r="J34" i="44" s="1"/>
  <c r="S34" i="44" s="1"/>
  <c r="S37" i="29"/>
  <c r="Q38" i="29"/>
  <c r="R38" i="29"/>
  <c r="S38" i="29"/>
  <c r="Q39" i="29"/>
  <c r="E27" i="30" s="1"/>
  <c r="R39" i="29"/>
  <c r="S39" i="29"/>
  <c r="Q40" i="29"/>
  <c r="R40" i="29"/>
  <c r="J43" i="44" s="1"/>
  <c r="S43" i="44" s="1"/>
  <c r="S40" i="29"/>
  <c r="Q41" i="29"/>
  <c r="R41" i="29"/>
  <c r="S41" i="29"/>
  <c r="Q42" i="29"/>
  <c r="E30" i="30" s="1"/>
  <c r="R42" i="29"/>
  <c r="S42" i="29"/>
  <c r="Q43" i="29"/>
  <c r="R43" i="29"/>
  <c r="S43" i="29"/>
  <c r="Q44" i="29"/>
  <c r="E32" i="30" s="1"/>
  <c r="R44" i="29"/>
  <c r="S44" i="29"/>
  <c r="Q45" i="29"/>
  <c r="E33" i="30" s="1"/>
  <c r="R45" i="29"/>
  <c r="S45" i="29"/>
  <c r="Q46" i="29"/>
  <c r="R46" i="29"/>
  <c r="J116" i="44" s="1"/>
  <c r="S116" i="44" s="1"/>
  <c r="S46" i="29"/>
  <c r="Q47" i="29"/>
  <c r="R47" i="29"/>
  <c r="J120" i="44" s="1"/>
  <c r="S120" i="44" s="1"/>
  <c r="S47" i="29"/>
  <c r="Q48" i="29"/>
  <c r="R48" i="29"/>
  <c r="J124" i="44" s="1"/>
  <c r="S124" i="44" s="1"/>
  <c r="S48" i="29"/>
  <c r="Q49" i="29"/>
  <c r="R49" i="29"/>
  <c r="S49" i="29"/>
  <c r="Q50" i="29"/>
  <c r="E38" i="30" s="1"/>
  <c r="R50" i="29"/>
  <c r="S50" i="29"/>
  <c r="Q51" i="29"/>
  <c r="R51" i="29"/>
  <c r="S51" i="29"/>
  <c r="Q52" i="29"/>
  <c r="E40" i="30" s="1"/>
  <c r="R52" i="29"/>
  <c r="S52" i="29"/>
  <c r="Q53" i="29"/>
  <c r="R53" i="29"/>
  <c r="J85" i="44" s="1"/>
  <c r="S85" i="44" s="1"/>
  <c r="S53" i="29"/>
  <c r="J87" i="44"/>
  <c r="S87" i="44" s="1"/>
  <c r="S36" i="29"/>
  <c r="R36" i="29"/>
  <c r="J30" i="44" s="1"/>
  <c r="S30" i="44" s="1"/>
  <c r="Q36" i="29"/>
  <c r="S24" i="44"/>
  <c r="Q30" i="29"/>
  <c r="E20" i="30" s="1"/>
  <c r="R30" i="29"/>
  <c r="S30" i="29"/>
  <c r="Q31" i="29"/>
  <c r="R31" i="29"/>
  <c r="S31" i="29"/>
  <c r="Q32" i="29"/>
  <c r="E22" i="30" s="1"/>
  <c r="R32" i="29"/>
  <c r="S32" i="29"/>
  <c r="Q29" i="29"/>
  <c r="E19" i="30" s="1"/>
  <c r="R29" i="29"/>
  <c r="S29" i="29"/>
  <c r="S28" i="29"/>
  <c r="R28" i="29"/>
  <c r="J71" i="44" s="1"/>
  <c r="S71" i="44" s="1"/>
  <c r="Q28" i="29"/>
  <c r="J59" i="44"/>
  <c r="Q20" i="29"/>
  <c r="E13" i="30" s="1"/>
  <c r="R20" i="29"/>
  <c r="S20" i="29"/>
  <c r="Q21" i="29"/>
  <c r="E14" i="30" s="1"/>
  <c r="R21" i="29"/>
  <c r="S21" i="29"/>
  <c r="Q22" i="29"/>
  <c r="E15" i="30" s="1"/>
  <c r="R22" i="29"/>
  <c r="S22" i="29"/>
  <c r="J48" i="44"/>
  <c r="S19" i="29"/>
  <c r="R19" i="29"/>
  <c r="Q19" i="29"/>
  <c r="E12" i="30" s="1"/>
  <c r="Q13" i="29"/>
  <c r="E7" i="30" s="1"/>
  <c r="Q14" i="29"/>
  <c r="Q15" i="29"/>
  <c r="Q16" i="29"/>
  <c r="Q17" i="29"/>
  <c r="R13" i="29"/>
  <c r="S13" i="29"/>
  <c r="R14" i="29"/>
  <c r="S14" i="29"/>
  <c r="R15" i="29"/>
  <c r="J14" i="44" s="1"/>
  <c r="S14" i="44" s="1"/>
  <c r="S15" i="29"/>
  <c r="R16" i="29"/>
  <c r="J18" i="44" s="1"/>
  <c r="S18" i="44" s="1"/>
  <c r="S16" i="29"/>
  <c r="R17" i="29"/>
  <c r="J9" i="44" s="1"/>
  <c r="S9" i="44" s="1"/>
  <c r="S17" i="29"/>
  <c r="E6" i="30"/>
  <c r="S12" i="29"/>
  <c r="D106" i="29"/>
  <c r="K95" i="29"/>
  <c r="AD89" i="29" s="1"/>
  <c r="K93" i="29"/>
  <c r="AD88" i="29" s="1"/>
  <c r="K91" i="29"/>
  <c r="AD87" i="29" s="1"/>
  <c r="K89" i="29"/>
  <c r="AD86" i="29" s="1"/>
  <c r="E107" i="29"/>
  <c r="L87" i="44"/>
  <c r="U87" i="44" s="1"/>
  <c r="T13" i="29"/>
  <c r="T14" i="29"/>
  <c r="T15" i="29"/>
  <c r="L14" i="44" s="1"/>
  <c r="U14" i="44" s="1"/>
  <c r="T16" i="29"/>
  <c r="L18" i="44" s="1"/>
  <c r="U18" i="44" s="1"/>
  <c r="T17" i="29"/>
  <c r="L9" i="44" s="1"/>
  <c r="U9" i="44" s="1"/>
  <c r="T19" i="29"/>
  <c r="T20" i="29"/>
  <c r="T21" i="29"/>
  <c r="T22" i="29"/>
  <c r="L59" i="44"/>
  <c r="T28" i="29"/>
  <c r="L71" i="44" s="1"/>
  <c r="U71" i="44" s="1"/>
  <c r="T29" i="29"/>
  <c r="T30" i="29"/>
  <c r="T31" i="29"/>
  <c r="T32" i="29"/>
  <c r="T36" i="29"/>
  <c r="L30" i="44" s="1"/>
  <c r="U30" i="44" s="1"/>
  <c r="T37" i="29"/>
  <c r="L34" i="44" s="1"/>
  <c r="U34" i="44" s="1"/>
  <c r="T38" i="29"/>
  <c r="T39" i="29"/>
  <c r="T40" i="29"/>
  <c r="L43" i="44" s="1"/>
  <c r="U43" i="44" s="1"/>
  <c r="T41" i="29"/>
  <c r="T42" i="29"/>
  <c r="T43" i="29"/>
  <c r="T44" i="29"/>
  <c r="T45" i="29"/>
  <c r="T46" i="29"/>
  <c r="L116" i="44" s="1"/>
  <c r="U116" i="44" s="1"/>
  <c r="T47" i="29"/>
  <c r="L120" i="44" s="1"/>
  <c r="U120" i="44" s="1"/>
  <c r="T48" i="29"/>
  <c r="L124" i="44" s="1"/>
  <c r="U124" i="44" s="1"/>
  <c r="T49" i="29"/>
  <c r="T50" i="29"/>
  <c r="T51" i="29"/>
  <c r="T52" i="29"/>
  <c r="T53" i="29"/>
  <c r="L85" i="44" s="1"/>
  <c r="U85" i="44" s="1"/>
  <c r="T56" i="29"/>
  <c r="L94" i="44" s="1"/>
  <c r="U94" i="44" s="1"/>
  <c r="T57" i="29"/>
  <c r="T58" i="29"/>
  <c r="T59" i="29"/>
  <c r="T60" i="29"/>
  <c r="T12" i="29"/>
  <c r="H42" i="42"/>
  <c r="S40" i="42" s="1"/>
  <c r="H44" i="42"/>
  <c r="E41" i="42" l="1"/>
  <c r="S48" i="44"/>
  <c r="J49" i="44"/>
  <c r="S59" i="44"/>
  <c r="J63" i="44"/>
  <c r="H45" i="42"/>
  <c r="AB41" i="42" s="1"/>
  <c r="S41" i="42"/>
  <c r="U59" i="44"/>
  <c r="L63" i="44"/>
  <c r="E85" i="29"/>
  <c r="I59" i="44"/>
  <c r="E17" i="30"/>
  <c r="I24" i="44"/>
  <c r="I27" i="44" s="1"/>
  <c r="E23" i="30"/>
  <c r="I94" i="44"/>
  <c r="R94" i="44" s="1"/>
  <c r="E43" i="30"/>
  <c r="I71" i="44"/>
  <c r="R71" i="44" s="1"/>
  <c r="E18" i="30"/>
  <c r="I30" i="44"/>
  <c r="R30" i="44" s="1"/>
  <c r="E24" i="30"/>
  <c r="I9" i="44"/>
  <c r="R9" i="44" s="1"/>
  <c r="E11" i="30"/>
  <c r="I14" i="44"/>
  <c r="R14" i="44" s="1"/>
  <c r="E9" i="30"/>
  <c r="I48" i="44"/>
  <c r="E16" i="30"/>
  <c r="E21" i="30"/>
  <c r="I87" i="44"/>
  <c r="R87" i="44" s="1"/>
  <c r="E42" i="30"/>
  <c r="I124" i="44"/>
  <c r="R124" i="44" s="1"/>
  <c r="E36" i="30"/>
  <c r="I116" i="44"/>
  <c r="R116" i="44" s="1"/>
  <c r="E34" i="30"/>
  <c r="I43" i="44"/>
  <c r="R43" i="44" s="1"/>
  <c r="E28" i="30"/>
  <c r="E26" i="30"/>
  <c r="R39" i="44"/>
  <c r="E46" i="30"/>
  <c r="E44" i="30"/>
  <c r="I18" i="44"/>
  <c r="R18" i="44" s="1"/>
  <c r="E10" i="30"/>
  <c r="E8" i="30"/>
  <c r="R12" i="44"/>
  <c r="S74" i="44"/>
  <c r="I85" i="44"/>
  <c r="K85" i="44" s="1"/>
  <c r="T85" i="44" s="1"/>
  <c r="E41" i="30"/>
  <c r="E39" i="30"/>
  <c r="S82" i="44"/>
  <c r="E37" i="30"/>
  <c r="S78" i="44"/>
  <c r="I120" i="44"/>
  <c r="K120" i="44" s="1"/>
  <c r="T120" i="44" s="1"/>
  <c r="E35" i="30"/>
  <c r="E31" i="30"/>
  <c r="S111" i="44"/>
  <c r="E29" i="30"/>
  <c r="S106" i="44"/>
  <c r="S39" i="44"/>
  <c r="I34" i="44"/>
  <c r="R34" i="44" s="1"/>
  <c r="E25" i="30"/>
  <c r="S98" i="44"/>
  <c r="E95" i="29"/>
  <c r="E93" i="29"/>
  <c r="X88" i="29" s="1"/>
  <c r="AT88" i="29" s="1"/>
  <c r="L48" i="44"/>
  <c r="E89" i="29"/>
  <c r="U24" i="44"/>
  <c r="E91" i="29"/>
  <c r="U12" i="44"/>
  <c r="E87" i="29"/>
  <c r="K85" i="29"/>
  <c r="E60" i="42"/>
  <c r="E52" i="42"/>
  <c r="R74" i="44"/>
  <c r="U103" i="44"/>
  <c r="U98" i="44"/>
  <c r="U82" i="44"/>
  <c r="U74" i="44"/>
  <c r="U20" i="44"/>
  <c r="S103" i="44"/>
  <c r="U78" i="44"/>
  <c r="U111" i="44"/>
  <c r="U106" i="44"/>
  <c r="R20" i="44"/>
  <c r="K59" i="44"/>
  <c r="U39" i="44"/>
  <c r="H95" i="29"/>
  <c r="AA89" i="29" s="1"/>
  <c r="H93" i="29"/>
  <c r="AA88" i="29" s="1"/>
  <c r="H91" i="29"/>
  <c r="AA87" i="29" s="1"/>
  <c r="H89" i="29"/>
  <c r="AA86" i="29" s="1"/>
  <c r="H87" i="29"/>
  <c r="H85" i="29"/>
  <c r="E109" i="29" s="1"/>
  <c r="H84" i="29"/>
  <c r="K30" i="44" l="1"/>
  <c r="T30" i="44" s="1"/>
  <c r="T59" i="44"/>
  <c r="K63" i="44"/>
  <c r="R59" i="44"/>
  <c r="I63" i="44"/>
  <c r="R48" i="44"/>
  <c r="I49" i="44"/>
  <c r="U48" i="44"/>
  <c r="L49" i="44"/>
  <c r="K9" i="44"/>
  <c r="T9" i="44" s="1"/>
  <c r="H88" i="29"/>
  <c r="H96" i="29"/>
  <c r="E88" i="29"/>
  <c r="AI85" i="29" s="1"/>
  <c r="BA85" i="29" s="1"/>
  <c r="H94" i="29"/>
  <c r="E96" i="29"/>
  <c r="X89" i="29"/>
  <c r="AT89" i="29" s="1"/>
  <c r="E90" i="29"/>
  <c r="X86" i="29"/>
  <c r="AT86" i="29" s="1"/>
  <c r="H90" i="29"/>
  <c r="D109" i="29"/>
  <c r="AA84" i="29"/>
  <c r="AL84" i="29" s="1"/>
  <c r="H92" i="29"/>
  <c r="K71" i="44"/>
  <c r="T71" i="44" s="1"/>
  <c r="E92" i="29"/>
  <c r="X87" i="29"/>
  <c r="AT87" i="29" s="1"/>
  <c r="E94" i="29"/>
  <c r="R85" i="44"/>
  <c r="K34" i="44"/>
  <c r="T34" i="44" s="1"/>
  <c r="K43" i="44"/>
  <c r="T43" i="44" s="1"/>
  <c r="K116" i="44"/>
  <c r="T116" i="44" s="1"/>
  <c r="K18" i="44"/>
  <c r="T18" i="44" s="1"/>
  <c r="R24" i="44"/>
  <c r="K24" i="44"/>
  <c r="K25" i="44" s="1"/>
  <c r="K87" i="44"/>
  <c r="T87" i="44" s="1"/>
  <c r="K14" i="44"/>
  <c r="T14" i="44" s="1"/>
  <c r="K94" i="44"/>
  <c r="T94" i="44" s="1"/>
  <c r="K124" i="44"/>
  <c r="T124" i="44" s="1"/>
  <c r="T74" i="44"/>
  <c r="R120" i="44"/>
  <c r="K48" i="44"/>
  <c r="S20" i="44"/>
  <c r="S12" i="44"/>
  <c r="T12" i="44"/>
  <c r="T39" i="44"/>
  <c r="R98" i="44"/>
  <c r="T98" i="44"/>
  <c r="R106" i="44"/>
  <c r="T106" i="44"/>
  <c r="R78" i="44"/>
  <c r="T78" i="44"/>
  <c r="R103" i="44"/>
  <c r="T103" i="44"/>
  <c r="T111" i="44"/>
  <c r="R111" i="44"/>
  <c r="R82" i="44"/>
  <c r="T82" i="44"/>
  <c r="U129" i="44"/>
  <c r="U6" i="44"/>
  <c r="L6" i="44" s="1"/>
  <c r="E106" i="29"/>
  <c r="E114" i="29"/>
  <c r="T48" i="44" l="1"/>
  <c r="K49" i="44"/>
  <c r="AI88" i="29"/>
  <c r="BA88" i="29" s="1"/>
  <c r="AL87" i="29"/>
  <c r="AL86" i="29"/>
  <c r="AI89" i="29"/>
  <c r="BA89" i="29" s="1"/>
  <c r="AL85" i="29"/>
  <c r="AI86" i="29"/>
  <c r="BA86" i="29" s="1"/>
  <c r="AL88" i="29"/>
  <c r="AL89" i="29"/>
  <c r="AI87" i="29"/>
  <c r="BA87" i="29" s="1"/>
  <c r="T24" i="44"/>
  <c r="K27" i="44"/>
  <c r="R6" i="44"/>
  <c r="T20" i="44"/>
  <c r="S129" i="44"/>
  <c r="S6" i="44"/>
  <c r="J6" i="44" s="1"/>
  <c r="R129" i="44"/>
  <c r="E103" i="29"/>
  <c r="E102" i="29"/>
  <c r="E101" i="29"/>
  <c r="E100" i="29"/>
  <c r="T129" i="44" l="1"/>
  <c r="I6" i="44"/>
  <c r="T6" i="44"/>
  <c r="K6" i="44" s="1"/>
  <c r="G42" i="42"/>
  <c r="R40" i="42" s="1"/>
  <c r="AI40" i="42" s="1"/>
  <c r="I42" i="42"/>
  <c r="U40" i="42" s="1"/>
  <c r="J42" i="42"/>
  <c r="T40" i="42" s="1"/>
  <c r="G44" i="42"/>
  <c r="I44" i="42"/>
  <c r="J44" i="42"/>
  <c r="G84" i="29"/>
  <c r="I84" i="29"/>
  <c r="J84" i="29"/>
  <c r="G85" i="29"/>
  <c r="I85" i="29"/>
  <c r="E116" i="29" s="1"/>
  <c r="G87" i="29"/>
  <c r="I87" i="29"/>
  <c r="J87" i="29"/>
  <c r="G89" i="29"/>
  <c r="Z86" i="29" s="1"/>
  <c r="I89" i="29"/>
  <c r="AV86" i="29" s="1"/>
  <c r="J89" i="29"/>
  <c r="G91" i="29"/>
  <c r="Z87" i="29" s="1"/>
  <c r="I91" i="29"/>
  <c r="J91" i="29"/>
  <c r="AV87" i="29" s="1"/>
  <c r="G93" i="29"/>
  <c r="Z88" i="29" s="1"/>
  <c r="I93" i="29"/>
  <c r="J93" i="29"/>
  <c r="G95" i="29"/>
  <c r="Z89" i="29" s="1"/>
  <c r="I95" i="29"/>
  <c r="J95" i="29"/>
  <c r="AV89" i="29" s="1"/>
  <c r="F84" i="29"/>
  <c r="E86" i="29"/>
  <c r="A2" i="42"/>
  <c r="F87" i="29"/>
  <c r="F89" i="29"/>
  <c r="Y86" i="29" s="1"/>
  <c r="F91" i="29"/>
  <c r="Y87" i="29" s="1"/>
  <c r="F93" i="29"/>
  <c r="Y88" i="29" s="1"/>
  <c r="F95" i="29"/>
  <c r="Y89" i="29" s="1"/>
  <c r="AJ40" i="42" l="1"/>
  <c r="AV88" i="29"/>
  <c r="AB84" i="29"/>
  <c r="AM84" i="29" s="1"/>
  <c r="AU88" i="29"/>
  <c r="AU86" i="29"/>
  <c r="AU89" i="29"/>
  <c r="AU87" i="29"/>
  <c r="J45" i="42"/>
  <c r="AC41" i="42" s="1"/>
  <c r="T41" i="42"/>
  <c r="G45" i="42"/>
  <c r="AA41" i="42" s="1"/>
  <c r="AN41" i="42" s="1"/>
  <c r="R41" i="42"/>
  <c r="AI41" i="42" s="1"/>
  <c r="I45" i="42"/>
  <c r="AD41" i="42" s="1"/>
  <c r="AO41" i="42" s="1"/>
  <c r="U41" i="42"/>
  <c r="AJ41" i="42" s="1"/>
  <c r="F94" i="29"/>
  <c r="I88" i="29"/>
  <c r="F92" i="29"/>
  <c r="G96" i="29"/>
  <c r="AK89" i="29" s="1"/>
  <c r="F90" i="29"/>
  <c r="D107" i="29"/>
  <c r="Y84" i="29"/>
  <c r="AJ84" i="29" s="1"/>
  <c r="G90" i="29"/>
  <c r="AK86" i="29" s="1"/>
  <c r="D111" i="29"/>
  <c r="AC84" i="29"/>
  <c r="AN84" i="29" s="1"/>
  <c r="G94" i="29"/>
  <c r="AK88" i="29" s="1"/>
  <c r="G88" i="29"/>
  <c r="AK85" i="29" s="1"/>
  <c r="F96" i="29"/>
  <c r="F88" i="29"/>
  <c r="G92" i="29"/>
  <c r="AK87" i="29" s="1"/>
  <c r="J88" i="29"/>
  <c r="D108" i="29"/>
  <c r="Z84" i="29"/>
  <c r="AK84" i="29" s="1"/>
  <c r="R5" i="44"/>
  <c r="E43" i="42"/>
  <c r="Y40" i="42" s="1"/>
  <c r="AM40" i="42" s="1"/>
  <c r="H43" i="42"/>
  <c r="AB40" i="42" s="1"/>
  <c r="I41" i="42"/>
  <c r="H41" i="42"/>
  <c r="D110" i="29"/>
  <c r="E108" i="29"/>
  <c r="E115" i="29"/>
  <c r="J96" i="29"/>
  <c r="J94" i="29"/>
  <c r="J92" i="29"/>
  <c r="J90" i="29"/>
  <c r="E110" i="29"/>
  <c r="I96" i="29"/>
  <c r="AN89" i="29" s="1"/>
  <c r="I94" i="29"/>
  <c r="AN88" i="29" s="1"/>
  <c r="I92" i="29"/>
  <c r="AN87" i="29" s="1"/>
  <c r="I90" i="29"/>
  <c r="AN86" i="29" s="1"/>
  <c r="E111" i="29"/>
  <c r="G86" i="29"/>
  <c r="I86" i="29"/>
  <c r="F86" i="29"/>
  <c r="H86" i="29"/>
  <c r="J86" i="29"/>
  <c r="G43" i="42"/>
  <c r="AA40" i="42" s="1"/>
  <c r="I43" i="42"/>
  <c r="AD40" i="42" s="1"/>
  <c r="AO40" i="42" s="1"/>
  <c r="J43" i="42"/>
  <c r="AC40" i="42" s="1"/>
  <c r="J41" i="42"/>
  <c r="G41" i="42"/>
  <c r="F43" i="42"/>
  <c r="Z40" i="42" s="1"/>
  <c r="AN40" i="42" s="1"/>
  <c r="F41" i="42"/>
  <c r="BC89" i="29" l="1"/>
  <c r="AM89" i="29"/>
  <c r="BC86" i="29"/>
  <c r="AJ85" i="29"/>
  <c r="AM87" i="29"/>
  <c r="BC87" i="29" s="1"/>
  <c r="AM88" i="29"/>
  <c r="BC88" i="29" s="1"/>
  <c r="AJ89" i="29"/>
  <c r="BB89" i="29" s="1"/>
  <c r="AJ86" i="29"/>
  <c r="BB86" i="29" s="1"/>
  <c r="AJ87" i="29"/>
  <c r="BB87" i="29" s="1"/>
  <c r="AJ88" i="29"/>
  <c r="BB88" i="29" s="1"/>
  <c r="M38" i="42"/>
  <c r="N82" i="29"/>
  <c r="K4" i="44"/>
</calcChain>
</file>

<file path=xl/comments1.xml><?xml version="1.0" encoding="utf-8"?>
<comments xmlns="http://schemas.openxmlformats.org/spreadsheetml/2006/main">
  <authors>
    <author>Stephen C Dundorf</author>
    <author>BOR</author>
    <author>Dundorf, Stephen C</author>
  </authors>
  <commentList>
    <comment ref="A5" authorId="0">
      <text>
        <r>
          <rPr>
            <sz val="9"/>
            <color indexed="81"/>
            <rFont val="Tahoma"/>
            <family val="2"/>
          </rPr>
          <t>This is the version of the checklist as created by the Reclamation SBT and posted on the Reclamation website</t>
        </r>
      </text>
    </comment>
    <comment ref="K10" authorId="1">
      <text>
        <r>
          <rPr>
            <sz val="8"/>
            <color indexed="81"/>
            <rFont val="Tahoma"/>
            <family val="2"/>
          </rPr>
          <t>Enter either "Y" or "N".  The  Reclamation Sustainable Buildings Team (SBT) will provide comments if it does not concur with an exemption.  The designer/engineer should then incorporate into the design based on the comments and remove the exempt status.</t>
        </r>
      </text>
    </comment>
    <comment ref="F29" authorId="0">
      <text>
        <r>
          <rPr>
            <sz val="9"/>
            <color indexed="81"/>
            <rFont val="Tahoma"/>
            <family val="2"/>
          </rPr>
          <t>This requirement is automatically "not applicble" because the meters are only "encouraged"</t>
        </r>
      </text>
    </comment>
    <comment ref="M82" authorId="2">
      <text>
        <r>
          <rPr>
            <sz val="9"/>
            <color indexed="81"/>
            <rFont val="Tahoma"/>
            <family val="2"/>
          </rPr>
          <t>= Not Applicable + Meets + Meets through Exemption</t>
        </r>
      </text>
    </comment>
  </commentList>
</comments>
</file>

<file path=xl/comments2.xml><?xml version="1.0" encoding="utf-8"?>
<comments xmlns="http://schemas.openxmlformats.org/spreadsheetml/2006/main">
  <authors>
    <author>Stephen C Dundorf</author>
    <author>BOR</author>
    <author>Dundorf, Stephen C</author>
  </authors>
  <commentList>
    <comment ref="A5" authorId="0">
      <text>
        <r>
          <rPr>
            <sz val="9"/>
            <color indexed="81"/>
            <rFont val="Tahoma"/>
            <family val="2"/>
          </rPr>
          <t>This is the version of the checklist as created by the Reclamation SBT and posted on the Reclamation website</t>
        </r>
      </text>
    </comment>
    <comment ref="J10" authorId="1">
      <text>
        <r>
          <rPr>
            <sz val="8"/>
            <color indexed="81"/>
            <rFont val="Tahoma"/>
            <family val="2"/>
          </rPr>
          <t>Enter either "Y" or "N".  The  Reclamation Sustainable Buildings Team (SBT) will provide comments if it does not concur with an exemption.  The designer/engineer should then incorporate into the design based on the comments and remove the exempt status.</t>
        </r>
      </text>
    </comment>
    <comment ref="L38" authorId="2">
      <text>
        <r>
          <rPr>
            <sz val="9"/>
            <color indexed="81"/>
            <rFont val="Tahoma"/>
            <family val="2"/>
          </rPr>
          <t>= Not Applicable + Meets + Meets through Exemption</t>
        </r>
      </text>
    </comment>
  </commentList>
</comments>
</file>

<file path=xl/sharedStrings.xml><?xml version="1.0" encoding="utf-8"?>
<sst xmlns="http://schemas.openxmlformats.org/spreadsheetml/2006/main" count="1014" uniqueCount="609">
  <si>
    <r>
      <t xml:space="preserve">Integrated Design </t>
    </r>
    <r>
      <rPr>
        <sz val="9"/>
        <rFont val="Arial"/>
        <family val="2"/>
      </rPr>
      <t>- Green Teams</t>
    </r>
  </si>
  <si>
    <t>Sustainable Sites</t>
  </si>
  <si>
    <r>
      <t xml:space="preserve">Heat Island Effect </t>
    </r>
    <r>
      <rPr>
        <sz val="9"/>
        <rFont val="Arial"/>
        <family val="2"/>
      </rPr>
      <t>- Roof</t>
    </r>
  </si>
  <si>
    <r>
      <t>Heat Island Effect</t>
    </r>
    <r>
      <rPr>
        <sz val="9"/>
        <rFont val="Arial"/>
        <family val="2"/>
      </rPr>
      <t xml:space="preserve"> - Non-Roof</t>
    </r>
  </si>
  <si>
    <t>Use an integrated team to develop and implement policy regarding sustainable operations and maintenance that:</t>
  </si>
  <si>
    <r>
      <t>Meet ASHRAE Standard 55-2004,</t>
    </r>
    <r>
      <rPr>
        <b/>
        <sz val="9"/>
        <rFont val="Arial"/>
        <family val="2"/>
      </rPr>
      <t xml:space="preserve"> Thermal Environmental Conditions for Human Occupancy</t>
    </r>
  </si>
  <si>
    <r>
      <t xml:space="preserve">Meet ASHRAE Standard 62.1-2007, </t>
    </r>
    <r>
      <rPr>
        <b/>
        <sz val="9"/>
        <rFont val="Arial"/>
        <family val="2"/>
      </rPr>
      <t>Ventilation for Acceptable Indoor Air Quality</t>
    </r>
  </si>
  <si>
    <r>
      <t>Moisture Control</t>
    </r>
    <r>
      <rPr>
        <sz val="9"/>
        <rFont val="Arial"/>
        <family val="2"/>
      </rPr>
      <t xml:space="preserve"> - Control Strategy</t>
    </r>
  </si>
  <si>
    <r>
      <t>Moisture Control</t>
    </r>
    <r>
      <rPr>
        <sz val="9"/>
        <rFont val="Arial"/>
        <family val="2"/>
      </rPr>
      <t xml:space="preserve"> - Dew Point Analysis</t>
    </r>
  </si>
  <si>
    <r>
      <t xml:space="preserve">OPTION 2 -Provide </t>
    </r>
    <r>
      <rPr>
        <b/>
        <sz val="9"/>
        <rFont val="Arial"/>
        <family val="2"/>
      </rPr>
      <t>occupant controlled lighting</t>
    </r>
    <r>
      <rPr>
        <sz val="9"/>
        <rFont val="Arial"/>
        <family val="2"/>
      </rPr>
      <t>, allowing adjustments to suit individual task needs, for 50% of regularly occupied spaces.</t>
    </r>
  </si>
  <si>
    <r>
      <t xml:space="preserve">Daylighting </t>
    </r>
    <r>
      <rPr>
        <sz val="9"/>
        <rFont val="Arial"/>
        <family val="2"/>
      </rPr>
      <t>- Automated Contorls</t>
    </r>
  </si>
  <si>
    <r>
      <t>Daylighting</t>
    </r>
    <r>
      <rPr>
        <sz val="9"/>
        <rFont val="Arial"/>
        <family val="2"/>
      </rPr>
      <t xml:space="preserve"> - Daylight Factor / Lighting Controls</t>
    </r>
  </si>
  <si>
    <r>
      <t xml:space="preserve">Pest Management </t>
    </r>
    <r>
      <rPr>
        <sz val="9"/>
        <rFont val="Arial"/>
        <family val="2"/>
      </rPr>
      <t>- Techniques</t>
    </r>
  </si>
  <si>
    <r>
      <t xml:space="preserve">Pest Management </t>
    </r>
    <r>
      <rPr>
        <sz val="9"/>
        <rFont val="Arial"/>
        <family val="2"/>
      </rPr>
      <t>- Pesticides</t>
    </r>
  </si>
  <si>
    <r>
      <t>Implement a policy and post signage indicating that</t>
    </r>
    <r>
      <rPr>
        <b/>
        <sz val="9"/>
        <rFont val="Arial"/>
        <family val="2"/>
      </rPr>
      <t xml:space="preserve"> smoking is prohibited</t>
    </r>
    <r>
      <rPr>
        <sz val="9"/>
        <rFont val="Arial"/>
        <family val="2"/>
      </rPr>
      <t xml:space="preserve"> within </t>
    </r>
    <r>
      <rPr>
        <b/>
        <sz val="9"/>
        <rFont val="Arial"/>
        <family val="2"/>
      </rPr>
      <t>25 ft</t>
    </r>
    <r>
      <rPr>
        <sz val="9"/>
        <rFont val="Arial"/>
        <family val="2"/>
      </rPr>
      <t xml:space="preserve"> of all building entrances, operable windows, and building ventilation intakes during building occupancy.</t>
    </r>
  </si>
  <si>
    <r>
      <t xml:space="preserve">Use products that have a lesser or </t>
    </r>
    <r>
      <rPr>
        <b/>
        <sz val="9"/>
        <rFont val="Arial"/>
        <family val="2"/>
      </rPr>
      <t xml:space="preserve">reduced effect </t>
    </r>
    <r>
      <rPr>
        <sz val="9"/>
        <rFont val="Arial"/>
        <family val="2"/>
      </rPr>
      <t xml:space="preserve">on human health </t>
    </r>
    <r>
      <rPr>
        <b/>
        <sz val="9"/>
        <rFont val="Arial"/>
        <family val="2"/>
      </rPr>
      <t xml:space="preserve">and the environment </t>
    </r>
    <r>
      <rPr>
        <sz val="9"/>
        <rFont val="Arial"/>
        <family val="2"/>
      </rPr>
      <t xml:space="preserve">over their lifecycle when compared with competing products or services that serve the same purpose. </t>
    </r>
  </si>
  <si>
    <t>Approving Official</t>
  </si>
  <si>
    <r>
      <t xml:space="preserve">For other products, use materials with recycled content such that the sum of </t>
    </r>
    <r>
      <rPr>
        <b/>
        <sz val="9"/>
        <rFont val="Arial"/>
        <family val="2"/>
      </rPr>
      <t>postconsumer</t>
    </r>
    <r>
      <rPr>
        <sz val="9"/>
        <rFont val="Arial"/>
        <family val="2"/>
      </rPr>
      <t xml:space="preserve"> recycled content plus </t>
    </r>
    <r>
      <rPr>
        <b/>
        <sz val="9"/>
        <rFont val="Arial"/>
        <family val="2"/>
      </rPr>
      <t>one-half of the pre-consumer</t>
    </r>
    <r>
      <rPr>
        <sz val="9"/>
        <rFont val="Arial"/>
        <family val="2"/>
      </rPr>
      <t xml:space="preserve"> content constitutes at least </t>
    </r>
    <r>
      <rPr>
        <b/>
        <sz val="9"/>
        <rFont val="Arial"/>
        <family val="2"/>
      </rPr>
      <t xml:space="preserve">10% </t>
    </r>
    <r>
      <rPr>
        <sz val="9"/>
        <rFont val="Arial"/>
        <family val="2"/>
      </rPr>
      <t xml:space="preserve">(based on cost or weight) of the total value of the materials in the project. </t>
    </r>
  </si>
  <si>
    <r>
      <t xml:space="preserve">Per section 6002 of RCRA, for EPA-designated products, use products meeting or exceeding </t>
    </r>
    <r>
      <rPr>
        <b/>
        <sz val="9"/>
        <rFont val="Arial"/>
        <family val="2"/>
      </rPr>
      <t xml:space="preserve">EPA's recycled content </t>
    </r>
    <r>
      <rPr>
        <sz val="9"/>
        <rFont val="Arial"/>
        <family val="2"/>
      </rPr>
      <t>recommendations for building modifications, maintenance, and cleaning.  If EPA-designated products meet performance requirements and are available at a reasonable cost, a preference for purchasing them shall be included in all solicitations relevant to construction, operation, maintenance of or use in the building.</t>
    </r>
  </si>
  <si>
    <t>GP EB version</t>
  </si>
  <si>
    <t>with E.O. 13514 updates</t>
  </si>
  <si>
    <t>Waste and Materials Management</t>
  </si>
  <si>
    <r>
      <t>Assess existing condition and</t>
    </r>
    <r>
      <rPr>
        <b/>
        <sz val="10"/>
        <rFont val="Arial"/>
        <family val="2"/>
      </rPr>
      <t xml:space="preserve"> operational procedures</t>
    </r>
    <r>
      <rPr>
        <sz val="10"/>
        <rFont val="Arial"/>
        <family val="2"/>
      </rPr>
      <t xml:space="preserve"> of the building and </t>
    </r>
    <r>
      <rPr>
        <b/>
        <sz val="10"/>
        <rFont val="Arial"/>
        <family val="2"/>
      </rPr>
      <t>major building systems</t>
    </r>
    <r>
      <rPr>
        <sz val="10"/>
        <rFont val="Arial"/>
        <family val="2"/>
      </rPr>
      <t xml:space="preserve"> and identify are</t>
    </r>
    <r>
      <rPr>
        <sz val="10"/>
        <rFont val="Arial"/>
        <family val="2"/>
      </rPr>
      <t>as for improvement</t>
    </r>
  </si>
  <si>
    <r>
      <t xml:space="preserve">Employ </t>
    </r>
    <r>
      <rPr>
        <b/>
        <sz val="9"/>
        <rFont val="Arial"/>
        <family val="2"/>
      </rPr>
      <t>recommissioning</t>
    </r>
    <r>
      <rPr>
        <sz val="9"/>
        <rFont val="Arial"/>
        <family val="2"/>
      </rPr>
      <t>, tailored to the size and complexity of the building and its system components, in order to optimize and verify performance of fundamental building systems.  This should include the following (below):</t>
    </r>
  </si>
  <si>
    <r>
      <t>Commissioning must be performed by an</t>
    </r>
    <r>
      <rPr>
        <b/>
        <sz val="10"/>
        <rFont val="Arial"/>
        <family val="2"/>
      </rPr>
      <t xml:space="preserve"> experienced commissioning provider</t>
    </r>
    <r>
      <rPr>
        <sz val="10"/>
        <rFont val="Arial"/>
        <family val="2"/>
      </rPr>
      <t>.</t>
    </r>
  </si>
  <si>
    <r>
      <t xml:space="preserve">OPTION 1:  Reduce potable water use by </t>
    </r>
    <r>
      <rPr>
        <b/>
        <sz val="9"/>
        <rFont val="Arial"/>
        <family val="2"/>
      </rPr>
      <t>20%</t>
    </r>
    <r>
      <rPr>
        <sz val="9"/>
        <rFont val="Arial"/>
        <family val="2"/>
      </rPr>
      <t xml:space="preserve"> compared to a water </t>
    </r>
    <r>
      <rPr>
        <b/>
        <sz val="9"/>
        <rFont val="Arial"/>
        <family val="2"/>
      </rPr>
      <t xml:space="preserve">baseline </t>
    </r>
    <r>
      <rPr>
        <sz val="9"/>
        <rFont val="Arial"/>
        <family val="2"/>
      </rPr>
      <t>calculated for the building.  The water baseline, for buildings with plumbing fixtures installed in 1994 or later, is 120% of the Uniform Plumbing Codes 2006 or the International Plumbing Codes 2006 fixture performance requirements. The water baseline for plumbing fixtures older than 1994 is 160% of the Uniform Plumbing Codes 2006 or the International Plumbing Codes 2006 fixture performance requirements</t>
    </r>
  </si>
  <si>
    <r>
      <t xml:space="preserve">OPTION 2:  Reduce building measured potable water use by </t>
    </r>
    <r>
      <rPr>
        <b/>
        <sz val="9"/>
        <rFont val="Arial"/>
        <family val="2"/>
      </rPr>
      <t xml:space="preserve">20% compared to </t>
    </r>
    <r>
      <rPr>
        <sz val="9"/>
        <rFont val="Arial"/>
        <family val="2"/>
      </rPr>
      <t xml:space="preserve">building water use in </t>
    </r>
    <r>
      <rPr>
        <b/>
        <sz val="9"/>
        <rFont val="Arial"/>
        <family val="2"/>
      </rPr>
      <t xml:space="preserve">2003 or a year there after </t>
    </r>
    <r>
      <rPr>
        <sz val="9"/>
        <rFont val="Arial"/>
        <family val="2"/>
      </rPr>
      <t>with quality water data.</t>
    </r>
  </si>
  <si>
    <t>Use integrated pest management techniques as appropriate to minimize pesticide usage. Use EPA-registered pesticides only when needed.</t>
  </si>
  <si>
    <r>
      <t>Outdoor Water</t>
    </r>
    <r>
      <rPr>
        <sz val="9"/>
        <rFont val="Arial"/>
        <family val="2"/>
      </rPr>
      <t xml:space="preserve"> - Water Use Reduction</t>
    </r>
  </si>
  <si>
    <r>
      <t xml:space="preserve">Per EPAct 2005 Section 109, when potable water is used to improve a building’s energy efficiency, deploy lifecycle cost effective water </t>
    </r>
    <r>
      <rPr>
        <b/>
        <sz val="9"/>
        <rFont val="Arial"/>
        <family val="2"/>
      </rPr>
      <t>conservation measures</t>
    </r>
    <r>
      <rPr>
        <sz val="9"/>
        <rFont val="Arial"/>
        <family val="2"/>
      </rPr>
      <t>.</t>
    </r>
  </si>
  <si>
    <r>
      <t>Measurement and Verification</t>
    </r>
    <r>
      <rPr>
        <sz val="9"/>
        <rFont val="Arial"/>
        <family val="2"/>
      </rPr>
      <t xml:space="preserve"> - Stormwater Runoff</t>
    </r>
  </si>
  <si>
    <r>
      <t>Measurement and Verification</t>
    </r>
    <r>
      <rPr>
        <sz val="9"/>
        <rFont val="Arial"/>
        <family val="2"/>
      </rPr>
      <t xml:space="preserve"> - Water Meters</t>
    </r>
  </si>
  <si>
    <r>
      <t xml:space="preserve">Daylighting </t>
    </r>
    <r>
      <rPr>
        <sz val="9"/>
        <rFont val="Arial"/>
        <family val="2"/>
      </rPr>
      <t>- Automated Controls</t>
    </r>
  </si>
  <si>
    <t>Environmentally Preferable Products</t>
  </si>
  <si>
    <t>About this File</t>
  </si>
  <si>
    <t>Last Edit</t>
  </si>
  <si>
    <r>
      <t xml:space="preserve">Building recommissioning must have been performed </t>
    </r>
    <r>
      <rPr>
        <b/>
        <sz val="10"/>
        <rFont val="Arial"/>
        <family val="2"/>
      </rPr>
      <t>within four years</t>
    </r>
    <r>
      <rPr>
        <sz val="10"/>
        <rFont val="Arial"/>
        <family val="2"/>
      </rPr>
      <t xml:space="preserve"> prior to reporting a building as meeting the Guiding Principles.</t>
    </r>
  </si>
  <si>
    <r>
      <t xml:space="preserve">Integrated Design </t>
    </r>
    <r>
      <rPr>
        <sz val="9"/>
        <rFont val="Arial"/>
        <family val="2"/>
      </rPr>
      <t>- Green Team</t>
    </r>
  </si>
  <si>
    <t>Requirement</t>
  </si>
  <si>
    <t>Requirement Description</t>
  </si>
  <si>
    <t>Requirement #</t>
  </si>
  <si>
    <r>
      <t>Integrated Design</t>
    </r>
    <r>
      <rPr>
        <sz val="9"/>
        <rFont val="Arial"/>
        <family val="2"/>
      </rPr>
      <t xml:space="preserve"> - Performance Goals</t>
    </r>
  </si>
  <si>
    <r>
      <t>Commissioning</t>
    </r>
    <r>
      <rPr>
        <sz val="9"/>
        <rFont val="Arial"/>
        <family val="2"/>
      </rPr>
      <t xml:space="preserve"> - Commissioning Agent</t>
    </r>
  </si>
  <si>
    <r>
      <t xml:space="preserve">Commissioning </t>
    </r>
    <r>
      <rPr>
        <sz val="9"/>
        <rFont val="Arial"/>
        <family val="2"/>
      </rPr>
      <t>- Report</t>
    </r>
  </si>
  <si>
    <r>
      <t>Indoor Water</t>
    </r>
    <r>
      <rPr>
        <sz val="9"/>
        <rFont val="Arial"/>
        <family val="2"/>
      </rPr>
      <t xml:space="preserve"> - Water use Reduction</t>
    </r>
  </si>
  <si>
    <r>
      <t xml:space="preserve">Water Efficient Products </t>
    </r>
    <r>
      <rPr>
        <sz val="9"/>
        <rFont val="Arial"/>
        <family val="2"/>
      </rPr>
      <t>- WaterSense Products</t>
    </r>
  </si>
  <si>
    <r>
      <t>Water Efficient Products</t>
    </r>
    <r>
      <rPr>
        <sz val="9"/>
        <rFont val="Arial"/>
        <family val="2"/>
      </rPr>
      <t xml:space="preserve"> - WaterSense Irrigation Contractors</t>
    </r>
  </si>
  <si>
    <r>
      <t xml:space="preserve">Energy Efficiency </t>
    </r>
    <r>
      <rPr>
        <sz val="9"/>
        <rFont val="Arial"/>
        <family val="2"/>
      </rPr>
      <t>- Energy Star &amp; FEMP Products</t>
    </r>
  </si>
  <si>
    <r>
      <t>Measurement and Verification</t>
    </r>
    <r>
      <rPr>
        <sz val="9"/>
        <rFont val="Arial"/>
        <family val="2"/>
      </rPr>
      <t xml:space="preserve"> - Electricity Meters</t>
    </r>
  </si>
  <si>
    <r>
      <t>Measurement and Verification</t>
    </r>
    <r>
      <rPr>
        <sz val="9"/>
        <rFont val="Arial"/>
        <family val="2"/>
      </rPr>
      <t xml:space="preserve"> - Natural Gas and Steam Meters</t>
    </r>
  </si>
  <si>
    <r>
      <t xml:space="preserve">Recycled Content </t>
    </r>
    <r>
      <rPr>
        <sz val="9"/>
        <rFont val="Arial"/>
        <family val="2"/>
      </rPr>
      <t>- EPA Designated</t>
    </r>
  </si>
  <si>
    <r>
      <t xml:space="preserve">Recycled Content </t>
    </r>
    <r>
      <rPr>
        <sz val="9"/>
        <rFont val="Arial"/>
        <family val="2"/>
      </rPr>
      <t>- Recycled Content</t>
    </r>
  </si>
  <si>
    <r>
      <t>Biobased Content</t>
    </r>
    <r>
      <rPr>
        <sz val="9"/>
        <rFont val="Arial"/>
        <family val="2"/>
      </rPr>
      <t xml:space="preserve"> - USDA Designated</t>
    </r>
  </si>
  <si>
    <r>
      <t>Biobased Content</t>
    </r>
    <r>
      <rPr>
        <sz val="9"/>
        <rFont val="Arial"/>
        <family val="2"/>
      </rPr>
      <t xml:space="preserve"> - Rapidly Renewable</t>
    </r>
  </si>
  <si>
    <r>
      <t xml:space="preserve">Biobased Content </t>
    </r>
    <r>
      <rPr>
        <sz val="9"/>
        <rFont val="Arial"/>
        <family val="2"/>
      </rPr>
      <t>- Certified Wood</t>
    </r>
  </si>
  <si>
    <r>
      <t xml:space="preserve">Waste &amp; Materials Management </t>
    </r>
    <r>
      <rPr>
        <sz val="9"/>
        <rFont val="Arial"/>
        <family val="2"/>
      </rPr>
      <t>- Recycling</t>
    </r>
  </si>
  <si>
    <r>
      <t xml:space="preserve">Ventilation and Thermal Comfort </t>
    </r>
    <r>
      <rPr>
        <sz val="9"/>
        <rFont val="Arial"/>
        <family val="2"/>
      </rPr>
      <t>- Thermal Conditions</t>
    </r>
  </si>
  <si>
    <r>
      <t xml:space="preserve">Ventilation and Thermal Comfort </t>
    </r>
    <r>
      <rPr>
        <sz val="9"/>
        <rFont val="Arial"/>
        <family val="2"/>
      </rPr>
      <t>- Ventilation</t>
    </r>
  </si>
  <si>
    <t>Benchmarking</t>
  </si>
  <si>
    <r>
      <t xml:space="preserve">OPTION 2:  </t>
    </r>
    <r>
      <rPr>
        <b/>
        <sz val="9"/>
        <rFont val="Arial"/>
        <family val="2"/>
      </rPr>
      <t>Reduce</t>
    </r>
    <r>
      <rPr>
        <sz val="9"/>
        <rFont val="Arial"/>
        <family val="2"/>
      </rPr>
      <t xml:space="preserve"> measured building </t>
    </r>
    <r>
      <rPr>
        <sz val="9"/>
        <rFont val="Arial"/>
        <family val="2"/>
      </rPr>
      <t>energy use by</t>
    </r>
    <r>
      <rPr>
        <b/>
        <sz val="9"/>
        <rFont val="Arial"/>
        <family val="2"/>
      </rPr>
      <t xml:space="preserve"> 20%</t>
    </r>
    <r>
      <rPr>
        <sz val="9"/>
        <rFont val="Arial"/>
        <family val="2"/>
      </rPr>
      <t xml:space="preserve"> compared to building energy use in  </t>
    </r>
    <r>
      <rPr>
        <b/>
        <sz val="9"/>
        <rFont val="Arial"/>
        <family val="2"/>
      </rPr>
      <t>2003 baseline</t>
    </r>
    <r>
      <rPr>
        <sz val="9"/>
        <rFont val="Arial"/>
        <family val="2"/>
      </rPr>
      <t xml:space="preserve"> or a year thereafter with quality energy use data</t>
    </r>
  </si>
  <si>
    <r>
      <t xml:space="preserve">OPTION 3:  </t>
    </r>
    <r>
      <rPr>
        <b/>
        <sz val="9"/>
        <rFont val="Arial"/>
        <family val="2"/>
      </rPr>
      <t>Reduce</t>
    </r>
    <r>
      <rPr>
        <sz val="9"/>
        <rFont val="Arial"/>
        <family val="2"/>
      </rPr>
      <t xml:space="preserve"> </t>
    </r>
    <r>
      <rPr>
        <sz val="9"/>
        <rFont val="Arial"/>
        <family val="2"/>
      </rPr>
      <t xml:space="preserve">energy use by </t>
    </r>
    <r>
      <rPr>
        <b/>
        <sz val="9"/>
        <rFont val="Arial"/>
        <family val="2"/>
      </rPr>
      <t>20%</t>
    </r>
    <r>
      <rPr>
        <sz val="9"/>
        <rFont val="Arial"/>
        <family val="2"/>
      </rPr>
      <t xml:space="preserve"> compared to the </t>
    </r>
    <r>
      <rPr>
        <b/>
        <sz val="9"/>
        <rFont val="Arial"/>
        <family val="2"/>
      </rPr>
      <t>ASHRAE 90.1-2007 baseline</t>
    </r>
    <r>
      <rPr>
        <sz val="9"/>
        <rFont val="Arial"/>
        <family val="2"/>
      </rPr>
      <t xml:space="preserve"> building design if design information is available</t>
    </r>
  </si>
  <si>
    <r>
      <t xml:space="preserve">Energy Efficiency </t>
    </r>
    <r>
      <rPr>
        <sz val="9"/>
        <rFont val="Arial"/>
        <family val="2"/>
      </rPr>
      <t>- Energy Efficiency Performance</t>
    </r>
  </si>
  <si>
    <r>
      <t xml:space="preserve">Eliminate the use of </t>
    </r>
    <r>
      <rPr>
        <b/>
        <sz val="9"/>
        <rFont val="Arial"/>
        <family val="2"/>
      </rPr>
      <t xml:space="preserve">ozone depleting compounds </t>
    </r>
    <r>
      <rPr>
        <sz val="9"/>
        <rFont val="Arial"/>
        <family val="2"/>
      </rPr>
      <t>where alternative environmentally preferable products are available, consistent with either the Montreal Protocol and Title VI of the Clean Air Act Amendments of 1990, or equivalent overall air quality benefits that take into account lifecycle impacts.</t>
    </r>
  </si>
  <si>
    <t>Waste &amp; Materials Management</t>
  </si>
  <si>
    <t>Process Water</t>
  </si>
  <si>
    <r>
      <t xml:space="preserve">Use </t>
    </r>
    <r>
      <rPr>
        <b/>
        <sz val="9"/>
        <rFont val="Arial"/>
        <family val="2"/>
      </rPr>
      <t>EPA-registered pesticides</t>
    </r>
    <r>
      <rPr>
        <sz val="9"/>
        <rFont val="Arial"/>
        <family val="2"/>
      </rPr>
      <t xml:space="preserve"> only when needed.</t>
    </r>
  </si>
  <si>
    <r>
      <t>For other products, use biobased products made from</t>
    </r>
    <r>
      <rPr>
        <b/>
        <sz val="9"/>
        <rFont val="Arial"/>
        <family val="2"/>
      </rPr>
      <t xml:space="preserve"> certified sustainable</t>
    </r>
    <r>
      <rPr>
        <sz val="9"/>
        <rFont val="Arial"/>
        <family val="2"/>
      </rPr>
      <t xml:space="preserve"> wood products. If these designated products meet performance requirements and are available at a reasonable cost, a preference for purchasing them should be included in all solicitations relevant to construction, operation, maintenance of or use in the building.</t>
    </r>
  </si>
  <si>
    <r>
      <t>Incorporate sustainable operations and maintenance practices within the appropriate Environmental Management System (</t>
    </r>
    <r>
      <rPr>
        <b/>
        <sz val="9"/>
        <rFont val="Arial"/>
        <family val="2"/>
      </rPr>
      <t>EMS</t>
    </r>
    <r>
      <rPr>
        <sz val="9"/>
        <rFont val="Arial"/>
        <family val="2"/>
      </rPr>
      <t>)</t>
    </r>
  </si>
  <si>
    <r>
      <t xml:space="preserve">Commissioning </t>
    </r>
    <r>
      <rPr>
        <sz val="9"/>
        <rFont val="Arial"/>
        <family val="2"/>
      </rPr>
      <t>- Time Constraints</t>
    </r>
  </si>
  <si>
    <r>
      <t xml:space="preserve">Commissioning </t>
    </r>
    <r>
      <rPr>
        <sz val="9"/>
        <rFont val="Arial"/>
        <family val="2"/>
      </rPr>
      <t>- EISA &amp; FEMP</t>
    </r>
  </si>
  <si>
    <r>
      <t xml:space="preserve">Meet the requirements of </t>
    </r>
    <r>
      <rPr>
        <b/>
        <sz val="10"/>
        <rFont val="Arial"/>
        <family val="2"/>
      </rPr>
      <t xml:space="preserve">EISA </t>
    </r>
    <r>
      <rPr>
        <sz val="10"/>
        <rFont val="Arial"/>
        <family val="2"/>
      </rPr>
      <t xml:space="preserve">2007, Section 432 and associated </t>
    </r>
    <r>
      <rPr>
        <b/>
        <sz val="10"/>
        <rFont val="Arial"/>
        <family val="2"/>
      </rPr>
      <t>FEMP</t>
    </r>
    <r>
      <rPr>
        <sz val="10"/>
        <rFont val="Arial"/>
        <family val="2"/>
      </rPr>
      <t xml:space="preserve"> guidance.</t>
    </r>
  </si>
  <si>
    <t>Low-Emitting Materials</t>
  </si>
  <si>
    <t>Recycled Content</t>
  </si>
  <si>
    <t>Biobased Content</t>
  </si>
  <si>
    <t>Ozone Depleting Compounds</t>
  </si>
  <si>
    <t>Eliminate the use of ozone depleting compounds where alternative environmentally preferable products are available, consistent with either the Montreal Protocol and Title VI of the Clean Air Act Amendments of 1990, or equivalent overall air quality benefits that take into account lifecycle impacts.</t>
  </si>
  <si>
    <r>
      <t xml:space="preserve">Use </t>
    </r>
    <r>
      <rPr>
        <b/>
        <sz val="9"/>
        <rFont val="Arial"/>
        <family val="2"/>
      </rPr>
      <t>ENERGY STAR®</t>
    </r>
    <r>
      <rPr>
        <sz val="9"/>
        <rFont val="Arial"/>
        <family val="2"/>
      </rPr>
      <t xml:space="preserve"> and </t>
    </r>
    <r>
      <rPr>
        <b/>
        <sz val="9"/>
        <rFont val="Arial"/>
        <family val="2"/>
      </rPr>
      <t>FEMP-designated</t>
    </r>
    <r>
      <rPr>
        <sz val="9"/>
        <rFont val="Arial"/>
        <family val="2"/>
      </rPr>
      <t xml:space="preserve"> Energy Efficient </t>
    </r>
    <r>
      <rPr>
        <b/>
        <sz val="9"/>
        <rFont val="Arial"/>
        <family val="2"/>
      </rPr>
      <t>Products,</t>
    </r>
    <r>
      <rPr>
        <sz val="9"/>
        <rFont val="Arial"/>
        <family val="2"/>
      </rPr>
      <t xml:space="preserve"> where available</t>
    </r>
  </si>
  <si>
    <t>Per the Energy Policy Act of 2005 (EPAct2005) Section 103, install building level electricity meters to track and continuously optimize performance. Per the Energy Independence and Security Act (EISA) 2007, the utility meters must also include natural gas and steam, where natural gas and steam are used.</t>
  </si>
  <si>
    <t>Integrated O&amp;M</t>
  </si>
  <si>
    <r>
      <t xml:space="preserve">Provide reuse and recycling services for building occupants, where markets or on-site recycling exist.  Provide </t>
    </r>
    <r>
      <rPr>
        <b/>
        <sz val="9"/>
        <rFont val="Arial"/>
        <family val="2"/>
      </rPr>
      <t xml:space="preserve">salvage, reuse and recycling services </t>
    </r>
    <r>
      <rPr>
        <sz val="9"/>
        <rFont val="Arial"/>
        <family val="2"/>
      </rPr>
      <t>for waste generated from building operations, maintenance, repair and minor renovations, and discarded furnishings, equipment and property. This could include such things as beverage containers and paper from building occupants, batteries, toner cartridges, outdated computers from an equipment update, and construction materials from a minor renovation.</t>
    </r>
  </si>
  <si>
    <r>
      <t xml:space="preserve">OPTION 1: Reduce potable irrigation water use by </t>
    </r>
    <r>
      <rPr>
        <b/>
        <sz val="9"/>
        <rFont val="Arial"/>
        <family val="2"/>
      </rPr>
      <t>50%</t>
    </r>
    <r>
      <rPr>
        <sz val="9"/>
        <rFont val="Arial"/>
        <family val="2"/>
      </rPr>
      <t xml:space="preserve"> </t>
    </r>
    <r>
      <rPr>
        <b/>
        <sz val="9"/>
        <rFont val="Arial"/>
        <family val="2"/>
      </rPr>
      <t>compared to conventional methods</t>
    </r>
  </si>
  <si>
    <r>
      <t>For other products, use biobased products made from</t>
    </r>
    <r>
      <rPr>
        <b/>
        <sz val="9"/>
        <rFont val="Arial"/>
        <family val="2"/>
      </rPr>
      <t xml:space="preserve"> rapidly renewable</t>
    </r>
    <r>
      <rPr>
        <sz val="9"/>
        <rFont val="Arial"/>
        <family val="2"/>
      </rPr>
      <t xml:space="preserve"> resources  wood products. If these designated products meet performance requirements and are available at a reasonable cost, a preference for purchasing them should be included in all solicitations relevant to construction, operation, maintenance of or use in the building.</t>
    </r>
  </si>
  <si>
    <r>
      <t xml:space="preserve">Per section 9002 of FSRIA, for </t>
    </r>
    <r>
      <rPr>
        <b/>
        <sz val="9"/>
        <rFont val="Arial"/>
        <family val="2"/>
      </rPr>
      <t>USDA-designated</t>
    </r>
    <r>
      <rPr>
        <sz val="9"/>
        <rFont val="Arial"/>
        <family val="2"/>
      </rPr>
      <t xml:space="preserve"> products, use products with the highest content level per USDA's biobased content recommendations. </t>
    </r>
  </si>
  <si>
    <r>
      <t xml:space="preserve">Augment building operations and maintenance as needed using </t>
    </r>
    <r>
      <rPr>
        <b/>
        <sz val="10"/>
        <rFont val="Arial"/>
        <family val="2"/>
      </rPr>
      <t>occupant feedback</t>
    </r>
    <r>
      <rPr>
        <sz val="10"/>
        <rFont val="Arial"/>
        <family val="2"/>
      </rPr>
      <t xml:space="preserve"> on work space satisfaction.</t>
    </r>
  </si>
  <si>
    <r>
      <t xml:space="preserve">The </t>
    </r>
    <r>
      <rPr>
        <b/>
        <sz val="10"/>
        <rFont val="Arial"/>
        <family val="2"/>
      </rPr>
      <t>commissioning report</t>
    </r>
    <r>
      <rPr>
        <sz val="10"/>
        <rFont val="Arial"/>
        <family val="2"/>
      </rPr>
      <t xml:space="preserve">, summary of </t>
    </r>
    <r>
      <rPr>
        <b/>
        <sz val="10"/>
        <rFont val="Arial"/>
        <family val="2"/>
      </rPr>
      <t>actions</t>
    </r>
    <r>
      <rPr>
        <sz val="10"/>
        <rFont val="Arial"/>
        <family val="2"/>
      </rPr>
      <t xml:space="preserve"> taken, and </t>
    </r>
    <r>
      <rPr>
        <b/>
        <sz val="10"/>
        <rFont val="Arial"/>
        <family val="2"/>
      </rPr>
      <t xml:space="preserve">schedule </t>
    </r>
    <r>
      <rPr>
        <sz val="10"/>
        <rFont val="Arial"/>
        <family val="2"/>
      </rPr>
      <t>for recommissioning must be documented.</t>
    </r>
  </si>
  <si>
    <r>
      <t xml:space="preserve">Per Executive Order 13423, implement </t>
    </r>
    <r>
      <rPr>
        <b/>
        <sz val="9"/>
        <rFont val="Arial"/>
        <family val="2"/>
      </rPr>
      <t>renewable energy generation</t>
    </r>
    <r>
      <rPr>
        <sz val="9"/>
        <rFont val="Arial"/>
        <family val="2"/>
      </rPr>
      <t xml:space="preserve"> projects </t>
    </r>
    <r>
      <rPr>
        <b/>
        <sz val="9"/>
        <rFont val="Arial"/>
        <family val="2"/>
      </rPr>
      <t>on agency property</t>
    </r>
    <r>
      <rPr>
        <sz val="9"/>
        <rFont val="Arial"/>
        <family val="2"/>
      </rPr>
      <t xml:space="preserve"> for agency use, </t>
    </r>
    <r>
      <rPr>
        <b/>
        <sz val="9"/>
        <rFont val="Arial"/>
        <family val="2"/>
      </rPr>
      <t>when</t>
    </r>
    <r>
      <rPr>
        <sz val="9"/>
        <rFont val="Arial"/>
        <family val="2"/>
      </rPr>
      <t xml:space="preserve"> lifecycle cost effective.</t>
    </r>
  </si>
  <si>
    <t>#</t>
  </si>
  <si>
    <t>Energy Performance</t>
  </si>
  <si>
    <t>Water Quality and Performance</t>
  </si>
  <si>
    <t>Materials Selection</t>
  </si>
  <si>
    <t>Provide policy and illustrate the use of an appropriate moisture control strategy to prevent building damage, minimize mold contamination, and reduce health risks related to moisture. For façade renovations, Dew Point analysis and a plan for cleanup or infiltration of moisture into building materials are required.</t>
  </si>
  <si>
    <t>Prohibit smoking within the building and within 25 feet of all building entrances, operable windows, and building ventilation intakes</t>
  </si>
  <si>
    <t>Integrated Pest Management</t>
  </si>
  <si>
    <t>Indoor Environmental Quality</t>
  </si>
  <si>
    <t>Commissioning</t>
  </si>
  <si>
    <t>Energy Efficiency</t>
  </si>
  <si>
    <t>Measurement and Verification</t>
  </si>
  <si>
    <t>Indoor Water</t>
  </si>
  <si>
    <t>Outdoor Water</t>
  </si>
  <si>
    <t>Ventilation and Thermal Comfort</t>
  </si>
  <si>
    <r>
      <t xml:space="preserve">Implement a policy and post signage indicating that </t>
    </r>
    <r>
      <rPr>
        <b/>
        <sz val="9"/>
        <rFont val="Arial"/>
        <family val="2"/>
      </rPr>
      <t>smoking is prohibited</t>
    </r>
    <r>
      <rPr>
        <sz val="9"/>
        <rFont val="Arial"/>
        <family val="2"/>
      </rPr>
      <t xml:space="preserve"> within the building</t>
    </r>
  </si>
  <si>
    <r>
      <t>Automated lighting controls</t>
    </r>
    <r>
      <rPr>
        <sz val="9"/>
        <rFont val="Arial"/>
        <family val="2"/>
      </rPr>
      <t xml:space="preserve"> (occupancy/vacancy sensors with manual-off capability) are provided for appropriate spaces including restrooms, conference and meeting rooms, employee lunch and break rooms, training classrooms, and offices.</t>
    </r>
  </si>
  <si>
    <r>
      <t xml:space="preserve">Use </t>
    </r>
    <r>
      <rPr>
        <b/>
        <sz val="9"/>
        <rFont val="Arial"/>
        <family val="2"/>
      </rPr>
      <t xml:space="preserve">integrated pest management </t>
    </r>
    <r>
      <rPr>
        <sz val="9"/>
        <rFont val="Arial"/>
        <family val="2"/>
      </rPr>
      <t>techniques</t>
    </r>
    <r>
      <rPr>
        <sz val="9"/>
        <rFont val="Arial"/>
        <family val="2"/>
      </rPr>
      <t xml:space="preserve"> as appropriate to </t>
    </r>
    <r>
      <rPr>
        <sz val="9"/>
        <rFont val="Arial"/>
        <family val="2"/>
      </rPr>
      <t xml:space="preserve">minimize pesticide usage. </t>
    </r>
  </si>
  <si>
    <t>Does Not Meet</t>
  </si>
  <si>
    <r>
      <t xml:space="preserve">The installation of </t>
    </r>
    <r>
      <rPr>
        <b/>
        <sz val="9"/>
        <rFont val="Arial"/>
        <family val="2"/>
      </rPr>
      <t>water meters</t>
    </r>
    <r>
      <rPr>
        <sz val="9"/>
        <rFont val="Arial"/>
        <family val="2"/>
      </rPr>
      <t xml:space="preserve"> for building </t>
    </r>
    <r>
      <rPr>
        <sz val="9"/>
        <rFont val="Arial"/>
        <family val="2"/>
      </rPr>
      <t xml:space="preserve">sites with significant indoor and outdoor water use is encouraged.  If only one meter is installed, reduce potable water use (indoor and outdoor combined) by at least </t>
    </r>
    <r>
      <rPr>
        <b/>
        <sz val="9"/>
        <rFont val="Arial"/>
        <family val="2"/>
      </rPr>
      <t>20%</t>
    </r>
    <r>
      <rPr>
        <sz val="9"/>
        <rFont val="Arial"/>
        <family val="2"/>
      </rPr>
      <t xml:space="preserve"> compa</t>
    </r>
    <r>
      <rPr>
        <sz val="9"/>
        <rFont val="Arial"/>
        <family val="2"/>
      </rPr>
      <t>red to building water use in 2003.</t>
    </r>
  </si>
  <si>
    <r>
      <t xml:space="preserve">OPTION 1:  Receive an </t>
    </r>
    <r>
      <rPr>
        <b/>
        <sz val="9"/>
        <rFont val="Arial"/>
        <family val="2"/>
      </rPr>
      <t>ENERGY STAR® rating of 75 or higher</t>
    </r>
    <r>
      <rPr>
        <sz val="9"/>
        <rFont val="Arial"/>
        <family val="2"/>
      </rPr>
      <t xml:space="preserve"> or an equivalent </t>
    </r>
    <r>
      <rPr>
        <b/>
        <sz val="9"/>
        <rFont val="Arial"/>
        <family val="2"/>
      </rPr>
      <t>Labs21</t>
    </r>
    <r>
      <rPr>
        <sz val="9"/>
        <rFont val="Arial"/>
        <family val="2"/>
      </rPr>
      <t xml:space="preserve"> Benchmarking Tool score for laboratory buildings</t>
    </r>
  </si>
  <si>
    <r>
      <t xml:space="preserve">Integrated Design </t>
    </r>
    <r>
      <rPr>
        <sz val="9"/>
        <rFont val="Arial"/>
        <family val="2"/>
      </rPr>
      <t>- Occupant Feedback</t>
    </r>
  </si>
  <si>
    <r>
      <t xml:space="preserve">Integrated Design </t>
    </r>
    <r>
      <rPr>
        <sz val="9"/>
        <rFont val="Arial"/>
        <family val="2"/>
      </rPr>
      <t>- Building Management Plan</t>
    </r>
  </si>
  <si>
    <r>
      <t>Integrated Design</t>
    </r>
    <r>
      <rPr>
        <sz val="9"/>
        <rFont val="Arial"/>
        <family val="2"/>
      </rPr>
      <t xml:space="preserve"> - Assessment</t>
    </r>
  </si>
  <si>
    <r>
      <t xml:space="preserve">Integrated Design </t>
    </r>
    <r>
      <rPr>
        <sz val="9"/>
        <rFont val="Arial"/>
        <family val="2"/>
      </rPr>
      <t>- EMS</t>
    </r>
  </si>
  <si>
    <t>a</t>
  </si>
  <si>
    <t>b</t>
  </si>
  <si>
    <t>c</t>
  </si>
  <si>
    <t>d</t>
  </si>
  <si>
    <t>e</t>
  </si>
  <si>
    <t>f</t>
  </si>
  <si>
    <t>Meet ASHRAE Standard 55-2004 Thermal Environmental Conditions for Human Occupancy and ASHRAE Standard 62.1-2007: Ventilation for Acceptable Indoor Air Quality.</t>
  </si>
  <si>
    <t>Light Pollution Reduction</t>
  </si>
  <si>
    <r>
      <t xml:space="preserve">Where available, use </t>
    </r>
    <r>
      <rPr>
        <b/>
        <sz val="9"/>
        <rFont val="Arial"/>
        <family val="2"/>
      </rPr>
      <t>EPA’s WaterSense-</t>
    </r>
    <r>
      <rPr>
        <sz val="9"/>
        <rFont val="Arial"/>
        <family val="2"/>
      </rPr>
      <t>labeled</t>
    </r>
    <r>
      <rPr>
        <b/>
        <sz val="9"/>
        <rFont val="Arial"/>
        <family val="2"/>
      </rPr>
      <t xml:space="preserve"> products</t>
    </r>
    <r>
      <rPr>
        <sz val="9"/>
        <rFont val="Arial"/>
        <family val="2"/>
      </rPr>
      <t xml:space="preserve"> or other water conserving products. </t>
    </r>
  </si>
  <si>
    <r>
      <t xml:space="preserve">Choose </t>
    </r>
    <r>
      <rPr>
        <b/>
        <sz val="9"/>
        <rFont val="Arial"/>
        <family val="2"/>
      </rPr>
      <t xml:space="preserve">irrigation contractors </t>
    </r>
    <r>
      <rPr>
        <sz val="9"/>
        <rFont val="Arial"/>
        <family val="2"/>
      </rPr>
      <t xml:space="preserve">who are certified through a </t>
    </r>
    <r>
      <rPr>
        <b/>
        <sz val="9"/>
        <rFont val="Arial"/>
        <family val="2"/>
      </rPr>
      <t>WaterSense-labeled</t>
    </r>
    <r>
      <rPr>
        <sz val="9"/>
        <rFont val="Arial"/>
        <family val="2"/>
      </rPr>
      <t xml:space="preserve"> program.</t>
    </r>
  </si>
  <si>
    <r>
      <t>Establish</t>
    </r>
    <r>
      <rPr>
        <sz val="10"/>
        <rFont val="Arial"/>
        <family val="2"/>
      </rPr>
      <t xml:space="preserve"> operational </t>
    </r>
    <r>
      <rPr>
        <b/>
        <sz val="10"/>
        <rFont val="Arial"/>
        <family val="2"/>
      </rPr>
      <t xml:space="preserve">performance goals </t>
    </r>
    <r>
      <rPr>
        <sz val="10"/>
        <rFont val="Arial"/>
        <family val="2"/>
      </rPr>
      <t>for energy, water, material use and recycling, and indoor environmental quality, and ensure incorporation of these goals throughout the remaining lifecycle of the building</t>
    </r>
  </si>
  <si>
    <r>
      <t xml:space="preserve">Incorporate a </t>
    </r>
    <r>
      <rPr>
        <b/>
        <sz val="10"/>
        <rFont val="Arial"/>
        <family val="2"/>
      </rPr>
      <t>building management plan</t>
    </r>
    <r>
      <rPr>
        <sz val="10"/>
        <rFont val="Arial"/>
        <family val="2"/>
      </rPr>
      <t xml:space="preserve"> to ensure that operating decisions and tenant education are carried out with regard to integrated, sustainable building operations and maintenance</t>
    </r>
  </si>
  <si>
    <r>
      <t xml:space="preserve">On-Site Renewable Energy </t>
    </r>
    <r>
      <rPr>
        <sz val="9"/>
        <rFont val="Arial"/>
        <family val="2"/>
      </rPr>
      <t>- Implementation</t>
    </r>
  </si>
  <si>
    <r>
      <t xml:space="preserve">Use low emitting materials for </t>
    </r>
    <r>
      <rPr>
        <b/>
        <sz val="9"/>
        <rFont val="Arial"/>
        <family val="2"/>
      </rPr>
      <t xml:space="preserve">building modifications, maintenance, </t>
    </r>
    <r>
      <rPr>
        <sz val="9"/>
        <rFont val="Arial"/>
        <family val="2"/>
      </rPr>
      <t>and</t>
    </r>
    <r>
      <rPr>
        <b/>
        <sz val="9"/>
        <rFont val="Arial"/>
        <family val="2"/>
      </rPr>
      <t xml:space="preserve"> cleaning</t>
    </r>
    <r>
      <rPr>
        <sz val="9"/>
        <rFont val="Arial"/>
        <family val="2"/>
      </rPr>
      <t>. In particular, specify the following materials and products to have low pollutant emissions: composite wood products, adhesives, sealants, interior paints and finishes, solvents, carpet systems, janitorial supplies, and furnishings.</t>
    </r>
  </si>
  <si>
    <r>
      <t xml:space="preserve">Provide policy and illustrate the use of an appropriate </t>
    </r>
    <r>
      <rPr>
        <b/>
        <sz val="9"/>
        <rFont val="Arial"/>
        <family val="2"/>
      </rPr>
      <t>moisture control strategy</t>
    </r>
    <r>
      <rPr>
        <sz val="9"/>
        <rFont val="Arial"/>
        <family val="2"/>
      </rPr>
      <t xml:space="preserve"> to prevent building damage, minimize mold contamination, and reduce health risks related to moisture.</t>
    </r>
  </si>
  <si>
    <t>How to Use</t>
  </si>
  <si>
    <t>= boxes that need user input</t>
  </si>
  <si>
    <r>
      <t xml:space="preserve">OPTION 2: Reduce building related potable irrigation water use by </t>
    </r>
    <r>
      <rPr>
        <b/>
        <sz val="9"/>
        <rFont val="Arial"/>
        <family val="2"/>
      </rPr>
      <t>50%</t>
    </r>
    <r>
      <rPr>
        <sz val="9"/>
        <rFont val="Arial"/>
        <family val="2"/>
      </rPr>
      <t xml:space="preserve"> </t>
    </r>
    <r>
      <rPr>
        <b/>
        <sz val="9"/>
        <rFont val="Arial"/>
        <family val="2"/>
      </rPr>
      <t>compared to</t>
    </r>
    <r>
      <rPr>
        <sz val="9"/>
        <rFont val="Arial"/>
        <family val="2"/>
      </rPr>
      <t xml:space="preserve"> measured irrigation water use in </t>
    </r>
    <r>
      <rPr>
        <b/>
        <sz val="9"/>
        <rFont val="Arial"/>
        <family val="2"/>
      </rPr>
      <t>2003 or a year there after</t>
    </r>
    <r>
      <rPr>
        <sz val="9"/>
        <rFont val="Arial"/>
        <family val="2"/>
      </rPr>
      <t xml:space="preserve"> with quality water data</t>
    </r>
  </si>
  <si>
    <r>
      <t xml:space="preserve">OPTION 3: Use </t>
    </r>
    <r>
      <rPr>
        <b/>
        <sz val="9"/>
        <rFont val="Arial"/>
        <family val="2"/>
      </rPr>
      <t xml:space="preserve">no </t>
    </r>
    <r>
      <rPr>
        <sz val="9"/>
        <rFont val="Arial"/>
        <family val="2"/>
      </rPr>
      <t>potable irrigation water</t>
    </r>
  </si>
  <si>
    <t>Use an integrated team to develop and implement policy regarding sustainable operations and maintenance.</t>
  </si>
  <si>
    <t>Signatures</t>
  </si>
  <si>
    <t>Date</t>
  </si>
  <si>
    <t>Signature</t>
  </si>
  <si>
    <t>Printed Name, Title &amp; Affiliation</t>
  </si>
  <si>
    <t>Printed Name, Title &amp; Office</t>
  </si>
  <si>
    <t>Comments</t>
  </si>
  <si>
    <t>No apparent negative effects on historic buildings.</t>
  </si>
  <si>
    <t>Waste and Materials Management:</t>
  </si>
  <si>
    <t>Environmentally Preferable Products:</t>
  </si>
  <si>
    <t>Biobased Content:</t>
  </si>
  <si>
    <t xml:space="preserve">Environmental Tobacco Smoke Control: </t>
  </si>
  <si>
    <t xml:space="preserve">Low-Emitting Materials: </t>
  </si>
  <si>
    <t xml:space="preserve">Daylighting and Lighting Controls: </t>
  </si>
  <si>
    <t>Moisture Control:</t>
  </si>
  <si>
    <t>Ventilation and Thermal Comfort:</t>
  </si>
  <si>
    <t>Water-Efficient Products:</t>
  </si>
  <si>
    <t>Process Water:</t>
  </si>
  <si>
    <t xml:space="preserve">Benchmarking: </t>
  </si>
  <si>
    <t>Measurement and Verification:</t>
  </si>
  <si>
    <t>On-Site Renewable Energy:</t>
  </si>
  <si>
    <t>Does facility management eliminate the use of ozone depleting compounds where alternative environmentally preferable products are available, consistent with either the Montreal Protocol and Title VI of the Clean Air Act Amendments of 1990, or equivalent overall air quality benefits that take into account lifecycle impacts?</t>
  </si>
  <si>
    <t>Will historic materials remain in place and not be removed, recycled, or salvaged for use in other projects?  Reuse of an existing building is an inherent form of recycling.
To ensure historic materials are protected and preserved, a preservation professional (preservation architect, architectural historian, preservation consultant) must be included in the integrated team when site demolition is proposed.
Are on-site recycling facilities located in secondary, utilitarian, or industrial spaces so the historic character of the building and landscaping are not impacted?  Care must be taken to protect historic fabric when recycling or other waste products are stored in historic buildings.  Hazardous materials stored on site must not damage the historic building or its surroundings.</t>
  </si>
  <si>
    <t>Does facility management provide reuse and recycling services for building occupants, where markets or on-site recycling exist?  
Does facility management provide salvage, reuse and recycling services for waste generated from building operations, maintenance, repair and minor renovations, and discarded furnishings, equipment and property? This could include such things as beverage containers and paper from building occupants, batteries, toner cartridges, outdated computers from an equipment update, and construction materials from a minor renovation.</t>
  </si>
  <si>
    <t>Will cleaning products be used that maintain historic finishes or features without damaging or destroying them in the process? The gentlest possible means must be used to protect historic fabric when these cleaning products or techniques are employed.</t>
  </si>
  <si>
    <t xml:space="preserve">Does facility management use products that have a lesser or reduced effect on human health and the environment over their lifecycle when compared with competing products or services that serve the same purpose? 
</t>
  </si>
  <si>
    <t>Will the removal and replacement of important historic features and finishes be avoided for the sole intent of installing new materials with a higher degree of recycled content? Care must be taken to retain and repair existing historic materials in place.</t>
  </si>
  <si>
    <t xml:space="preserve">Per section 9002 of FSRIA, for USDA-designated products, does facility management use products with the highest content level per USDA's biobased content recommendations?
For other products, does facility management use biobased products made from rapidly renewable resources and certified sustainable wood products?
If these designated products meet performance requirements and are available at a reasonable cost, a preference for purchasing them should be included in all solicitations relevant to construction, operation, maintenance of or use in the building. </t>
  </si>
  <si>
    <t xml:space="preserve">Will the removal and replacement of important historic features and finishes be avoided for the sole intent of installing new materials with a higher degree of recycled content? Care must be taken to retain and repair existing historic materials in place.   </t>
  </si>
  <si>
    <t>Per section 6002 of RCRA, for EPA-designated products, does facility management use products meeting or exceeding EPA's recycled content recommendations for building modifications, maintenance, and cleaning?
For other products, does facility management use materials with recycled content such that the sum of postconsumer recycled content plus one-half of the pre-consumer content constitutes at least 10% (based on cost or weight) of the total value of the materials in the project?
If EPA-designated products meet performance requirements and are available at a reasonable cost, a preference for purchasing them shall be included in all solicitations relevant to construction, operation, maintenance of or use in the building.</t>
  </si>
  <si>
    <t>Does the building prohibit smoking within  25 feet of all building entrances, operable windows, and building ventilation intakes?</t>
  </si>
  <si>
    <t>Will pest management techniques be sensitively used so they do not impact historic features and finishes?  Historic features and finishes must be protected while these products are in use.</t>
  </si>
  <si>
    <t>Does the building use integrated pest management techniques as appropriate to minimize pesticide usage?
Use EPA-registered pesticides only when needed.</t>
  </si>
  <si>
    <t>Integrated Pest Management:</t>
  </si>
  <si>
    <t>Have new low-emitting materials been installed in  manners that respect historic materials and the overall character of the building and site? The character and integrity of the historic building must be retained despite the use of any low-emitting materials.
Will cleaning products be used that maintain historic finishes or features without damaging or destroying them in the process?  The gentlest possible means must be used to protect historic fabric when these products or techniques are employed.</t>
  </si>
  <si>
    <t>Does the building use low emitting materials for building modifications, maintenance, and cleaning?
In particular, specify the following materials and products to have low pollutant emissions: composite wood products, adhesives, sealants, interior paints and finishes, solvents, carpet systems, janitorial supplies, and furnishings.</t>
  </si>
  <si>
    <t xml:space="preserve">Are lighting fixtures historic?  Historic fixtures must be retained and repaired rather than replaced and must be compatible with the historic character of the building and site.  They must also be installed with minimal damage to historic architectural materials. </t>
  </si>
  <si>
    <t>Option 2: Does the building provide occupant controlled lighting, allowing adjustments to suit individual task needs, for 50% of regularly occupied spaces?</t>
  </si>
  <si>
    <t>Option 1: Does the building achieve a minimum daylight factor of 2 percent (excluding all direct sunlight penetration) in 50 percent of all space occupied for critical visual tasks? or</t>
  </si>
  <si>
    <t>Two options can be used to meet additional daylighting and lighting controls performance expectations:</t>
  </si>
  <si>
    <t>Are lighting fixtures historic?  Historic fixtures must be retained and repaired rather than replaced and must respect the historic materials and the overall character of the building and site.</t>
  </si>
  <si>
    <t>Does the building have automated lighting controls (occupancy/vacancy sensors with manual-off capability) provided for appropriate spaces including restrooms, conference and meeting rooms, employee lunch and break rooms, training classrooms, and offices?</t>
  </si>
  <si>
    <t>Does the building provide policy and illustrate the use of an appropriate moisture control strategy to prevent building damage, minimize mold contamination, and reduce health risks related to moisture? For façade renovations, Dew Point analysis and a plan for cleanup or infiltration of moisture into building materials are required.</t>
  </si>
  <si>
    <t>Are new mechanical systems installed in manners that respect historic materials and the overall character of the building and site?  To lessen the impact on a building's interior, new systems must be installed in secondary or utilitarian spaces, or in non-historic additions.  Ductwork must be installed so ceiling heights are maintained (not lowered) in historically significant spaces, including corridors.  It must also be located so it does not adversely impact spaces by falling in front of windows or below window heads.  Care must be taken to avoid installing new systems that intersect or subdivide important spaces in insensitive ways.  If new mechanical equipment is placed on the exterior of the building, it must be located in secondary places with limited visibility that does not negatively impacting the landscape.</t>
  </si>
  <si>
    <t>Does the building meet ASHRAE Standard 55-2004 Thermal Environmental Conditions for Human Occupancy and ASHRAE Standard 62.1-2007: Ventilation for Acceptable Indoor Air Quality?</t>
  </si>
  <si>
    <t>Are new water efficient products installed and utilized in manners that respect the historic building and its site and environment?
Are irrigation contractors properly trained to identify significant historic features on site?  These features must be protected when new irrigation equipment is installed.  The preservation professional must be consulted when new equipment is considered that might adversely impact the historic landscape or any significant archeological sites.</t>
  </si>
  <si>
    <t>Where available, does the facility manager use EPA’s WaterSense-labeled products or other water conserving products? Does the facility manager choose irrigation contractors who are certified through a WaterSense-labeled program?</t>
  </si>
  <si>
    <t>Per EPAct 2005 Section 109, when potable water is used to improve a building’s energy efficiency (e.g. new energy efficient chillers), were lifecycle cost effective water conservation measures deployed (e.g. keeping chiller water at the correct pH to prevent scaling and thus frequent flush to cleanse the system)?</t>
  </si>
  <si>
    <t>Were strategies employed that reduce storm water runoff and discharges of polluted water offsite? 
Per EISA Section 438, where redevelopment affects site hydrology, use site planning, design, construction, and maintenance strategies to maintain hydrologic conditions during development, or to restore hydrologic conditions following development, to the maximum extent that is technically feasible.</t>
  </si>
  <si>
    <t xml:space="preserve">Are water meters installed in manners that will respect the historic character of the building?  If they are installed on masonry buildings, anchors must be inserted into the mortar joints (which can be repaired), rather than directly into the masonry or masonry units (which cannot be repaired).  Energy meters must be installed in secondary locations with minimal visibility that do not detract from the character of the building.
</t>
  </si>
  <si>
    <t>The installation of water meters for building sites with significant indoor and outdoor water use is encouraged. 
If only one meter is installed, does the building reduce potable water use (indoor and outdoor combined) by at least 20% compared to building water use in 2003 or a year thereafter with quality water data?</t>
  </si>
  <si>
    <t>Measurement of Water Use:</t>
  </si>
  <si>
    <t>Option 3: Does the facility use no potable irrigation water?</t>
  </si>
  <si>
    <t xml:space="preserve">Option 2: Does the building reduce building related potable irrigation water use by 50% compared to measured irrigation water use in 2003 or a year thereafter with quality water data? or </t>
  </si>
  <si>
    <t>Option 1: Does the building reduce potable irrigation water use by 50% compared to conventional methods? or</t>
  </si>
  <si>
    <t>Outdoor Water. Three options can be used to measure outdoor potable water use performance:</t>
  </si>
  <si>
    <t>Are water meters installed in manners that respect historic materials and the overall character of the building and site?  If they are installed on masonry buildings, anchors must be inserted into the mortar joints (which can be repaired), rather than directly into the masonry or masonry units (which cannot be repaired).  Energy meters must be installed in secondary locations with minimal visibility that do not detract from the character of the building.
Are rainwater collection units located in secondary or tertiary locations on the site (with limited visibility), or within the building, in manners that respect historic materials and the overall character of the building and site?  If located on the roof, units must be placed so they are not highly visible from a public right of way.   Archeological sites must be protected or avoided when placing below-ground rainwater collection units.</t>
  </si>
  <si>
    <t>Option 2: Does the building reduce building measured potable water use by 20% compared to building water use in 2003 or a year thereafter with quality water data?</t>
  </si>
  <si>
    <t>Are water meters installed in manners that respect historic materials and the overall character of the building and site?  If they are installed on masonry buildings, anchors must be inserted into the mortar joints (which can be repaired), rather than directly into the masonry or masonry units (which cannot be repaired).  Energy meters must be installed in secondary locations with minimal visibility that do not detract from the character of the building.
Are rainwater collection units located in secondary or tertiary locations on the site (with limited visibility), or within the building, so they respect historic materials and the overall character of the building and site?  If located on the roof, units must be placed so they are not highly visible from a public right of way.   Archeological sites must be protected or avoided when placing below-ground rainwater collection units.</t>
  </si>
  <si>
    <t>Option 1: Does the building manager reduce potable water use by 20% compared to a water baseline calculated for the building?
The water baseline, for buildings with plumbing fixtures installed in 1994 or later, is 120% of the Uniform Plumbing Codes 2006 or the International Plumbing Codes 2006 fixture performance requirements. The water baseline for plumbing fixtures older than 1994 is 160% of the Uniform Plumbing Codes 2006 or the International Plumbing Codes 2006 fixture performance requirements.</t>
  </si>
  <si>
    <t>Indoor Water. Two options can be used to measure indoor potable water use performance:</t>
  </si>
  <si>
    <t>No apparent effect on historic building or historic character.</t>
  </si>
  <si>
    <t>Does the building manager compare annual performance data with previous years’ performance data, preferably by entering annual performance data into the ENERGY STAR® Portfolio Manager? For building and space types not available in ENERGY STAR®, use an equivalent benchmarking tool such as the Labs21 benchmarking tool for laboratory buildings.</t>
  </si>
  <si>
    <t>Are natural gas or steam meters installed in manners that respect historic materials and the overall character of the building and site?   If they are installed on masonry buildings, anchors must be inserted into the mortar joints (which can be repaired), rather than directly into the masonry or masonry units (which cannot be repaired).  Energy meters must be installed in secondary locations with minimal visibility that do not detract from the character of the building.</t>
  </si>
  <si>
    <t>Per the Energy Independence and Security Act (EISA) 2007, does the building have utility meters for natural gas and steam, where natural gas and steam are used?</t>
  </si>
  <si>
    <t xml:space="preserve"> Are energy meters installed in manners that respect historic materials and the overall character of the building and site?  If they are installed on masonry buildings, anchors must be inserted into the mortar joints (which can be repaired), rather than directly into the masonry or masonry units (which cannot be repaired).  Energy meters must be installed in secondary locations with minimal visibility that do not detract from the character of the building.</t>
  </si>
  <si>
    <t>Per the Energy Policy Act of 2005 (EPAct2005) Section 103, does the facility management install building level electricity meters to track and continuously optimize performance?</t>
  </si>
  <si>
    <t>Per Executive Order 13423, does the facility manager implement renewable energy generation (RE) projects on agency property for agency use, when lifecycle cost effective?</t>
  </si>
  <si>
    <t>Does the facility manager use ENERGY STAR® and FEMP-designated Energy Efficient Products, where available?</t>
  </si>
  <si>
    <t>Option 3: Does the building reduce energy use by 20% compared to the ASHRAE 90.1-2007 baseline building design if design information is available?</t>
  </si>
  <si>
    <t>Option 2: Does the building reduce measured building energy use by 20% compared to building energy use in 2003 or a year thereafter with quality energy use data? or</t>
  </si>
  <si>
    <t>Option 1: Did the building receive an ENERGY STAR® rating of 75 or higher or an equivalent Labs21 Benchmarking Tool score for laboratory buildings?</t>
  </si>
  <si>
    <t>Optimize Energy Performance Energy Efficiency. Three options can be used to measure energy efficiency performance:</t>
  </si>
  <si>
    <r>
      <t>Has re/recommissioning been performed for the building within four years prior to reporting a building as meeting the</t>
    </r>
    <r>
      <rPr>
        <i/>
        <sz val="10"/>
        <rFont val="Arial"/>
        <family val="2"/>
      </rPr>
      <t xml:space="preserve"> Guiding Principles</t>
    </r>
    <r>
      <rPr>
        <sz val="10"/>
        <rFont val="Arial"/>
        <family val="2"/>
      </rPr>
      <t>?</t>
    </r>
  </si>
  <si>
    <t>Does the building employ recommissioning, tailored to the size and complexity of the building and its system components, in order to optimize and verify performance of fundamental building systems? Commissioning must be performed by an experienced commissioning provider. When building commissioning has been performed, the commissioning report, summary of actions taken, and schedule for recommissioning must be documented. In addition, meet the requirements of EISA 2007, Section 432 and associated FEMP guidance.</t>
  </si>
  <si>
    <t>When occupant feedback indicates changes that may negatively impact historic features, will the building manager consult a preservation professional?</t>
  </si>
  <si>
    <t>Does the building manager augment building operations and maintenance as needed using occupant feedback on work space satisfaction?</t>
  </si>
  <si>
    <t>Does the building management plan ensure that operating decisions and tenant education are carried out with regard to integrated, sustainable building operations and maintenance?</t>
  </si>
  <si>
    <t>Do performance goals include provisions for the protection of character-defining features of historic buildings?  Goals for sustainability must take advantage of inherent sustainable features of historic buildings (e.g., thick masonry walls with a high thermal mass, large historic windows with daylighting and viewing opportunities, operable windows for indoor air quality).  These characteristics enhance and improve the performance of a historic building and must be taken into consideration.</t>
  </si>
  <si>
    <t>Does the building manager establish operational performance goals for energy, water, material use and recycling, and indoor environmental quality, and ensure incorporation of these goals throughout the remaining lifecycle of the building?</t>
  </si>
  <si>
    <t xml:space="preserve">Are historic features respected if modified by a building or facilities manager?  Historic features must be retained and repaired rather than replaced whenever possible.  If a feature is deteriorated beyond repair, it must be replaced in kind with like materials that match the original in design, color, texture, and other visual qualities.  </t>
  </si>
  <si>
    <t>Does the building manager assess existing condition and operational procedures of the building and major building systems and identify areas for improvement?</t>
  </si>
  <si>
    <t>Does the building manager incorporate sustainable operations and maintenance practices within the appropriate Environmental Management System (EMS)?</t>
  </si>
  <si>
    <t>Integrated Assessment, Operation, and Management:</t>
  </si>
  <si>
    <t>Is the building historic?  Is it eligible for or listed in the National Register of Historic Places or is it a National Historic Landmark?</t>
  </si>
  <si>
    <t>Meets</t>
  </si>
  <si>
    <t>Improvements Underway</t>
  </si>
  <si>
    <t>Assessor</t>
  </si>
  <si>
    <t>The following worksheets are provided for information purposes as follows:</t>
  </si>
  <si>
    <r>
      <t xml:space="preserve">The </t>
    </r>
    <r>
      <rPr>
        <b/>
        <sz val="10"/>
        <rFont val="Arial"/>
        <family val="2"/>
      </rPr>
      <t>DOI Historic Building Definitions</t>
    </r>
    <r>
      <rPr>
        <sz val="10"/>
        <rFont val="Arial"/>
        <family val="2"/>
      </rPr>
      <t xml:space="preserve"> apply if the building is classified as historic.</t>
    </r>
  </si>
  <si>
    <t>Comments &amp; Help</t>
  </si>
  <si>
    <t>Total</t>
  </si>
  <si>
    <t>Not Applicable</t>
  </si>
  <si>
    <r>
      <t xml:space="preserve">OPTION 1: Achieve a minimum </t>
    </r>
    <r>
      <rPr>
        <b/>
        <sz val="9"/>
        <rFont val="Arial"/>
        <family val="2"/>
      </rPr>
      <t>daylight facto</t>
    </r>
    <r>
      <rPr>
        <sz val="9"/>
        <rFont val="Arial"/>
        <family val="2"/>
      </rPr>
      <t xml:space="preserve">r of </t>
    </r>
    <r>
      <rPr>
        <b/>
        <sz val="9"/>
        <rFont val="Arial"/>
        <family val="2"/>
      </rPr>
      <t>2%</t>
    </r>
    <r>
      <rPr>
        <sz val="9"/>
        <rFont val="Arial"/>
        <family val="2"/>
      </rPr>
      <t xml:space="preserve"> (excluding all direct sunlight penetration) in</t>
    </r>
    <r>
      <rPr>
        <b/>
        <sz val="9"/>
        <rFont val="Arial"/>
        <family val="2"/>
      </rPr>
      <t xml:space="preserve"> 50% </t>
    </r>
    <r>
      <rPr>
        <sz val="9"/>
        <rFont val="Arial"/>
        <family val="2"/>
      </rPr>
      <t>of all space occupied for critical visual tasks.</t>
    </r>
  </si>
  <si>
    <r>
      <t xml:space="preserve">For </t>
    </r>
    <r>
      <rPr>
        <b/>
        <sz val="9"/>
        <rFont val="Arial"/>
        <family val="2"/>
      </rPr>
      <t>façade renovations</t>
    </r>
    <r>
      <rPr>
        <sz val="9"/>
        <rFont val="Arial"/>
        <family val="2"/>
      </rPr>
      <t xml:space="preserve">, </t>
    </r>
    <r>
      <rPr>
        <b/>
        <sz val="9"/>
        <rFont val="Arial"/>
        <family val="2"/>
      </rPr>
      <t>Dew Point analysis</t>
    </r>
    <r>
      <rPr>
        <sz val="9"/>
        <rFont val="Arial"/>
        <family val="2"/>
      </rPr>
      <t xml:space="preserve"> and a </t>
    </r>
    <r>
      <rPr>
        <b/>
        <sz val="9"/>
        <rFont val="Arial"/>
        <family val="2"/>
      </rPr>
      <t xml:space="preserve">plan </t>
    </r>
    <r>
      <rPr>
        <sz val="9"/>
        <rFont val="Arial"/>
        <family val="2"/>
      </rPr>
      <t>for cleanup or infiltration of moisture into building materials are required.</t>
    </r>
  </si>
  <si>
    <r>
      <t>Compare</t>
    </r>
    <r>
      <rPr>
        <sz val="9"/>
        <rFont val="Arial"/>
        <family val="2"/>
      </rPr>
      <t xml:space="preserve"> annual performance data </t>
    </r>
    <r>
      <rPr>
        <b/>
        <sz val="9"/>
        <rFont val="Arial"/>
        <family val="2"/>
      </rPr>
      <t>with previous years’</t>
    </r>
    <r>
      <rPr>
        <sz val="9"/>
        <rFont val="Arial"/>
        <family val="2"/>
      </rPr>
      <t xml:space="preserve"> performance data, preferably by entering annual performance data into the ENERGY STAR® Portfolio Manager.  For building and space types not available in ENERGY STAR®, use an equivalent benchmarking tool.</t>
    </r>
  </si>
  <si>
    <t>Guiding Principles</t>
  </si>
  <si>
    <t>Evidence of Compliance</t>
  </si>
  <si>
    <t>Focus Area</t>
  </si>
  <si>
    <t>Status / Change Log</t>
  </si>
  <si>
    <r>
      <t>Establish "</t>
    </r>
    <r>
      <rPr>
        <b/>
        <sz val="9"/>
        <rFont val="Arial"/>
        <family val="2"/>
      </rPr>
      <t>Green Team</t>
    </r>
    <r>
      <rPr>
        <sz val="9"/>
        <rFont val="Arial"/>
        <family val="2"/>
      </rPr>
      <t>" to ensure continued long-term sustainable operations.</t>
    </r>
  </si>
  <si>
    <t>Reclamation Specific</t>
  </si>
  <si>
    <t>Water Quality &amp; Performance</t>
  </si>
  <si>
    <t>Building Manager</t>
  </si>
  <si>
    <t>Waste &amp; Materials Management - Composting</t>
  </si>
  <si>
    <t>Composting</t>
  </si>
  <si>
    <t>RS EB version</t>
  </si>
  <si>
    <r>
      <t xml:space="preserve">Employ strategies that </t>
    </r>
    <r>
      <rPr>
        <b/>
        <sz val="9"/>
        <rFont val="Arial"/>
        <family val="2"/>
      </rPr>
      <t xml:space="preserve">reduce stormwater runoff </t>
    </r>
    <r>
      <rPr>
        <sz val="9"/>
        <rFont val="Arial"/>
        <family val="2"/>
      </rPr>
      <t>and discharges of polluted water offsite.  Per EISA Section 438, where redevelopment affects site hydrology, use site planning, design, construction, and maintenance strategies to maintain hydrological conditions during development or restore hydrological conditions during development, to the maximum extent that is technically feasible.</t>
    </r>
  </si>
  <si>
    <r>
      <t xml:space="preserve">Per the Energy Independence and Security Act (EISA) 2007,  include </t>
    </r>
    <r>
      <rPr>
        <b/>
        <sz val="9"/>
        <rFont val="Arial"/>
        <family val="2"/>
      </rPr>
      <t>natural gas and steam meters</t>
    </r>
    <r>
      <rPr>
        <sz val="9"/>
        <rFont val="Arial"/>
        <family val="2"/>
      </rPr>
      <t>, where natural gas and steam are used.</t>
    </r>
  </si>
  <si>
    <r>
      <t xml:space="preserve">Per the Energy Policy Act of 2005 (EPAct2005) Section 103, install building level </t>
    </r>
    <r>
      <rPr>
        <b/>
        <sz val="9"/>
        <rFont val="Arial"/>
        <family val="2"/>
      </rPr>
      <t>electricity meters</t>
    </r>
    <r>
      <rPr>
        <sz val="9"/>
        <rFont val="Arial"/>
        <family val="2"/>
      </rPr>
      <t xml:space="preserve"> to track and continuously optimize performance.</t>
    </r>
  </si>
  <si>
    <t>U.S. Department of the Interior Sustainable Building Compliance Guidance for Historic Buildings</t>
  </si>
  <si>
    <t>(Required for Buildings listed on or eligible for the National Register of Historic Places, and National Historic Landmarks)</t>
  </si>
  <si>
    <t xml:space="preserve">Guidance for Historic Buildings </t>
  </si>
  <si>
    <t>Building Name</t>
  </si>
  <si>
    <t>Reclamation Guiding Principles Checklist for Existing Buildings (RGPC-EB)</t>
  </si>
  <si>
    <r>
      <t xml:space="preserve">Environmental l Tobacco Smoke </t>
    </r>
    <r>
      <rPr>
        <sz val="9"/>
        <rFont val="Arial"/>
        <family val="2"/>
      </rPr>
      <t>- Inside</t>
    </r>
  </si>
  <si>
    <r>
      <t>Environmental l Tobacco Smoke</t>
    </r>
    <r>
      <rPr>
        <sz val="9"/>
        <rFont val="Arial"/>
        <family val="2"/>
      </rPr>
      <t xml:space="preserve"> - Outside</t>
    </r>
  </si>
  <si>
    <t>SBT Exemption Concurrence</t>
  </si>
  <si>
    <t>Breakdown of All GPs</t>
  </si>
  <si>
    <t>IOM</t>
  </si>
  <si>
    <t>WQP</t>
  </si>
  <si>
    <t>EP</t>
  </si>
  <si>
    <t>MS</t>
  </si>
  <si>
    <t>IEQ</t>
  </si>
  <si>
    <r>
      <t xml:space="preserve">The </t>
    </r>
    <r>
      <rPr>
        <b/>
        <sz val="10"/>
        <rFont val="Arial"/>
        <family val="2"/>
      </rPr>
      <t>DOI EB Historic Guidance</t>
    </r>
    <r>
      <rPr>
        <sz val="10"/>
        <rFont val="Arial"/>
        <family val="2"/>
      </rPr>
      <t xml:space="preserve"> is additional information included by DOI for identifying and addressing historic buildings.</t>
    </r>
  </si>
  <si>
    <t>= boxes that provide information</t>
  </si>
  <si>
    <r>
      <t xml:space="preserve">The </t>
    </r>
    <r>
      <rPr>
        <b/>
        <sz val="10"/>
        <rFont val="Arial"/>
        <family val="2"/>
      </rPr>
      <t>Reclamation RS Checklist for Existing Buildings</t>
    </r>
    <r>
      <rPr>
        <sz val="10"/>
        <rFont val="Arial"/>
        <family val="2"/>
      </rPr>
      <t xml:space="preserve"> describes each RS requirement.  This form is used to assess the building and verify and document compliance with RS requirements.  Once signed by the appropriate personnel, this is the official record of RS compliance status.  </t>
    </r>
  </si>
  <si>
    <t>There is 1 primary worksheet for RS compliance at existing buildings:</t>
  </si>
  <si>
    <t>x</t>
  </si>
  <si>
    <t>Guiding Principle Completion</t>
  </si>
  <si>
    <t>Guiding Principle</t>
  </si>
  <si>
    <t xml:space="preserve">Action Required </t>
  </si>
  <si>
    <t>Yes</t>
  </si>
  <si>
    <t>In Process</t>
  </si>
  <si>
    <t>No</t>
  </si>
  <si>
    <t>Not Assessed</t>
  </si>
  <si>
    <t>Responsible Team Member/s</t>
  </si>
  <si>
    <t xml:space="preserve">Notes / Comments                                              </t>
  </si>
  <si>
    <t xml:space="preserve">LEED 2009 for Existing Buildings: Operation and Maintenance                                                    </t>
  </si>
  <si>
    <t xml:space="preserve">No </t>
  </si>
  <si>
    <t xml:space="preserve">1. Employ Integrated Assessment, Operation, and Management Principles </t>
  </si>
  <si>
    <t>Integrated Assessment, Operation, and Management</t>
  </si>
  <si>
    <t>Team Roster or equivalent</t>
  </si>
  <si>
    <t xml:space="preserve">IN Credit 2 LEED Accredited Professional </t>
  </si>
  <si>
    <t>Completed "Responsible Team Member" fields</t>
  </si>
  <si>
    <t xml:space="preserve">Other </t>
  </si>
  <si>
    <t xml:space="preserve">Establish operational performance goals for energy, water, material use and recycling, and indoor environmental quality, and ensure incorporation of these goals throughout the remaining lifecycle of the building. Incorporate sustainable operations and maintenance practices within the appropriate Environmental Management System (EMS). </t>
  </si>
  <si>
    <r>
      <t xml:space="preserve">EMS Manual that incorporates  operational performance goals and sustainable operations and maintenance practices </t>
    </r>
    <r>
      <rPr>
        <sz val="10"/>
        <color indexed="8"/>
        <rFont val="Arial"/>
        <family val="2"/>
      </rPr>
      <t xml:space="preserve"> </t>
    </r>
  </si>
  <si>
    <t>Other</t>
  </si>
  <si>
    <t>Incorporate a building management plan to ensure that operating decisions and tenant education are carried out with regard to integrated, sustainable building operations and maintenance.</t>
  </si>
  <si>
    <t>Training Schedules</t>
  </si>
  <si>
    <t>IN Credit  1.1 Training and Education</t>
  </si>
  <si>
    <t>Seminar Agendas/Flyers</t>
  </si>
  <si>
    <t>Newsletters</t>
  </si>
  <si>
    <t>Augment building operations and maintenance as needed using occupant feedback on work space satisfaction.</t>
  </si>
  <si>
    <t>Post occupancy survey results</t>
  </si>
  <si>
    <t>EQ Credit 2.1 Occupant Comfort-Occupant Survey</t>
  </si>
  <si>
    <r>
      <t xml:space="preserve">Assess existing condition and operational procedures of the building and major building systems and identify areas for improvement. Employ recommissioning, tailored to the size and complexity of the building and its system components, in order to optimize and verify performance of fundamental building systems. Commissioning must be performed by an experienced commissioning provider. When building commissioning has been performed, the commissioning report, summary of actions taken, and schedule for recommissioning must be documented. Building recommissioning must have been performed within four years prior to reporting a building as meeting the Guiding Principles. Meet the requirements of EISA 2007, Section 432.
</t>
    </r>
    <r>
      <rPr>
        <strike/>
        <sz val="10"/>
        <color indexed="8"/>
        <rFont val="Arial"/>
        <family val="2"/>
      </rPr>
      <t/>
    </r>
  </si>
  <si>
    <t>Commissioning report with summary of actions taken and recommissioning schedule</t>
  </si>
  <si>
    <t>EA Credit 2.1 Existing Building Commissioning Investigation and Analysis</t>
  </si>
  <si>
    <t>2. Optimize Energy Performance</t>
  </si>
  <si>
    <t xml:space="preserve">Use one of the following three options to measure energy efficiency performance. Comply with either Option 1, Option 2 or Option 3. </t>
  </si>
  <si>
    <r>
      <rPr>
        <i/>
        <sz val="10"/>
        <rFont val="Arial"/>
        <family val="2"/>
      </rPr>
      <t>Option 1:</t>
    </r>
    <r>
      <rPr>
        <sz val="10"/>
        <rFont val="Arial"/>
        <family val="2"/>
      </rPr>
      <t xml:space="preserve"> Receive an ENERGY STAR® rating of 75 or higher. </t>
    </r>
  </si>
  <si>
    <t xml:space="preserve">Portfolio Manager Statement of Energy Performance </t>
  </si>
  <si>
    <t>EA Credit 1 Optimize Energy Efficiency Performance -- ENERGY STAR 75 or 24th percentile above national median</t>
  </si>
  <si>
    <t xml:space="preserve">ENERGY STAR Label </t>
  </si>
  <si>
    <r>
      <rPr>
        <i/>
        <sz val="10"/>
        <rFont val="Arial"/>
        <family val="2"/>
      </rPr>
      <t>Option 2:</t>
    </r>
    <r>
      <rPr>
        <sz val="10"/>
        <rFont val="Arial"/>
        <family val="2"/>
      </rPr>
      <t xml:space="preserve">Reduce measured building energy use by 20% compared to building energy use in 2003 or a year thereafter with quality energy use data. </t>
    </r>
  </si>
  <si>
    <t>Metered energy consumption reduction calculation</t>
  </si>
  <si>
    <r>
      <rPr>
        <i/>
        <sz val="10"/>
        <rFont val="Arial"/>
        <family val="2"/>
      </rPr>
      <t>Option 3.</t>
    </r>
    <r>
      <rPr>
        <sz val="10"/>
        <rFont val="Arial"/>
        <family val="2"/>
      </rPr>
      <t xml:space="preserve"> Reduce energy use by 20% compared to the ASHRAE 90.1 2007 baseline building design if design information is available. </t>
    </r>
  </si>
  <si>
    <t>Results of design calculations/energy modeling</t>
  </si>
  <si>
    <t>Use ENERGY STAR® and FEMP-designated Energy Efficient Products, where available.</t>
  </si>
  <si>
    <t>Purchasing Policy</t>
  </si>
  <si>
    <t>MR Credit 1 Sustainable Purchasing-Durable Goods 40% of Electric</t>
  </si>
  <si>
    <t>Construction specifications</t>
  </si>
  <si>
    <t>Affirmative procurement reports</t>
  </si>
  <si>
    <t>Onsite Renewable Energy</t>
  </si>
  <si>
    <t>Implement renewable energy generation projects on agency property for agency use, when lifecycle cost effective.</t>
  </si>
  <si>
    <t>EA Credit 4 On Site and Off Site Renewable Energy</t>
  </si>
  <si>
    <t>Design specs and photos</t>
  </si>
  <si>
    <t>Statement of work</t>
  </si>
  <si>
    <t>Justification that not lifecycle effective</t>
  </si>
  <si>
    <t>EA Credit 1 Optimize Energy Efficiency Performance</t>
  </si>
  <si>
    <t>Billing records</t>
  </si>
  <si>
    <t xml:space="preserve">Compare annual performance data with previous years’ performance data, preferably by entering annual performance data into the ENERGY STAR® Portfolio Manager and/or Labs 21 for laboratories. </t>
  </si>
  <si>
    <t>Portfolio Manager Benchmark Performance Report (or PM Baseline Comparison Report for two comparative periods)</t>
  </si>
  <si>
    <t>EA Credit1 Optimize Energy Efficiency Performance</t>
  </si>
  <si>
    <t>Current Portfolio Manager Statement of Energy Performance</t>
  </si>
  <si>
    <t>Labs 21 Analyses</t>
  </si>
  <si>
    <r>
      <t xml:space="preserve">3. Protect and Conserve Water </t>
    </r>
    <r>
      <rPr>
        <i/>
        <sz val="11"/>
        <color indexed="8"/>
        <rFont val="Arial"/>
        <family val="2"/>
      </rPr>
      <t>Note: The installation of water meters for building sites with significant indoor and outdoor water use is encouraged. Per EPAct 2005 Section 109, when potable water is used to improve a building's energy efficiency, deploy lifecycle cost effective water conservation measures.</t>
    </r>
  </si>
  <si>
    <t>Two options can be used to measure indoor potable water use performance. Comply with either Option 1 or Option 2.</t>
  </si>
  <si>
    <t>WE Credit 2: Additional Indoor Plumbing Fixture and Fitting Efficiency-reduce by 20%</t>
  </si>
  <si>
    <r>
      <rPr>
        <i/>
        <sz val="10"/>
        <color indexed="8"/>
        <rFont val="Arial"/>
        <family val="2"/>
      </rPr>
      <t>Option 1:</t>
    </r>
    <r>
      <rPr>
        <sz val="10"/>
        <color indexed="8"/>
        <rFont val="Arial"/>
        <family val="2"/>
      </rPr>
      <t xml:space="preserve"> Reduce potable water use by 20% compared to a water baseline calculated for the building. The water baseline, for buildings with plumbing fixtures installed in 1994 or later, is 120% of the Uniform Plumbing Codes (UPC) 2006 or the International Plumbing Codes (IPC) 2006 fixture performance requirements. The water baseline for plumbing fixtures older than 1994 is 160% of the UPC 2006 or the IPC 2006 fixture performance requirements.</t>
    </r>
  </si>
  <si>
    <t>Watergy analyses</t>
  </si>
  <si>
    <t xml:space="preserve">LEED water calculator analysis </t>
  </si>
  <si>
    <r>
      <rPr>
        <i/>
        <sz val="10"/>
        <rFont val="Arial"/>
        <family val="2"/>
      </rPr>
      <t>Option 2</t>
    </r>
    <r>
      <rPr>
        <sz val="10"/>
        <rFont val="Arial"/>
        <family val="2"/>
      </rPr>
      <t>: Reduce building measured potable water use by 20% compared to building water use in 2003 or a year thereafter with quality water data. If only one meter is installed for the site, reduce the potable water use (indoor and outdoor combined) by at least 20% compared to building water use in 2003 or a year thereafter.</t>
    </r>
  </si>
  <si>
    <t>Portfolio Manager Water Performance Report</t>
  </si>
  <si>
    <t>Metered water consumption reduction calculation</t>
  </si>
  <si>
    <t xml:space="preserve">Use one f the following three options to measure outdoor potable water use performance. Comply with either Option 1, Option 2, or Option 3. </t>
  </si>
  <si>
    <r>
      <rPr>
        <i/>
        <sz val="10"/>
        <rFont val="Arial"/>
        <family val="2"/>
      </rPr>
      <t>Option 1</t>
    </r>
    <r>
      <rPr>
        <sz val="10"/>
        <rFont val="Arial"/>
        <family val="2"/>
      </rPr>
      <t xml:space="preserve">: Reduce potable irrigation water use by 50% compared to conventional methods. </t>
    </r>
  </si>
  <si>
    <r>
      <rPr>
        <i/>
        <sz val="10"/>
        <rFont val="Arial"/>
        <family val="2"/>
      </rPr>
      <t>Option 2</t>
    </r>
    <r>
      <rPr>
        <sz val="10"/>
        <rFont val="Arial"/>
        <family val="2"/>
      </rPr>
      <t>: Reduce building related potable irrigation water use by 50% compared to measured irrigation water use in 2003 or a year thereafter with quality water data. If only one meter is installed for the site, reduce the potable water use (indoor and outdoor combined) by at least 20% compared to building water use in 2003 or a year thereafter.</t>
    </r>
  </si>
  <si>
    <t xml:space="preserve">Metered water consumption reduction calculation </t>
  </si>
  <si>
    <r>
      <rPr>
        <i/>
        <sz val="10"/>
        <rFont val="Arial"/>
        <family val="2"/>
      </rPr>
      <t xml:space="preserve">Option 3: </t>
    </r>
    <r>
      <rPr>
        <sz val="10"/>
        <rFont val="Arial"/>
        <family val="2"/>
      </rPr>
      <t xml:space="preserve">Use no potable irrigation water. </t>
    </r>
  </si>
  <si>
    <t>WE Credits 1.1: Water Efficient Landscaping-Reduce by100%</t>
  </si>
  <si>
    <t>Site plan</t>
  </si>
  <si>
    <t>Landscape plan</t>
  </si>
  <si>
    <t xml:space="preserve"> Storm Water</t>
  </si>
  <si>
    <t xml:space="preserve">Employ strategies that reduce storm water runoff and discharges of polluted water offsite. Per EISA Section 438, where redevelopment affects site hydrology, use site planning, design, construction, and maintenance strategies to maintain hydrologic conditions following development, to the maximum extent that is technically feasible. </t>
  </si>
  <si>
    <t>Storm Water Pollution Prevention Plan</t>
  </si>
  <si>
    <t xml:space="preserve">SS Credit 6 Stormwater Quantity Control </t>
  </si>
  <si>
    <t>Proof of implementation of EISA Section 438 technical guidance</t>
  </si>
  <si>
    <t>Water Efficient Products</t>
  </si>
  <si>
    <t>Where available, use EPA’s WaterSense-labeled products or other water conserving products. Choose  irrigation contractors who are certified through a WaterSense-labeled program.</t>
  </si>
  <si>
    <t>4. Enhance Indoor Environmental Quality</t>
  </si>
  <si>
    <t>EQ Prerequisite 1 Minimum IAQ Performance and EQ 2.3 Occupant Comfort- Thermal Comfort Monitoring</t>
  </si>
  <si>
    <t>Stamped Portfolio Manager Statement of Energy Performance (SEP)</t>
  </si>
  <si>
    <t>Documentation form licensed architect or engineer</t>
  </si>
  <si>
    <t xml:space="preserve">Moisture Control </t>
  </si>
  <si>
    <t>Policy for preventing moisture accumulation and mold in the building</t>
  </si>
  <si>
    <t>Commissioning/ Recommissioning/ Retro-commissioning report that includes inspection driven moisture prevention</t>
  </si>
  <si>
    <t xml:space="preserve">Daylighting and Lighting Controls </t>
  </si>
  <si>
    <t>Provide automated lighting controls (occupancy/vacancy sensors with manual-off capability) for appropriate spaces including restrooms, conference and meeting rooms, employee lunch and break rooms, training classrooms, and offices.</t>
  </si>
  <si>
    <t xml:space="preserve">Schematic of floor layout showing automated lighting controls </t>
  </si>
  <si>
    <t>EQ Credit 2.2 Controllability of Systems-Lighting</t>
  </si>
  <si>
    <t xml:space="preserve">Two options can be used to meet additional daylighting and lighting controls performance expectations: Comply with either Option 1 or Option 2. </t>
  </si>
  <si>
    <t>EQ Credit 2.4 Daylight and Views</t>
  </si>
  <si>
    <r>
      <rPr>
        <i/>
        <sz val="10"/>
        <color indexed="8"/>
        <rFont val="Arial"/>
        <family val="2"/>
      </rPr>
      <t>Option 1</t>
    </r>
    <r>
      <rPr>
        <sz val="10"/>
        <color indexed="8"/>
        <rFont val="Arial"/>
        <family val="2"/>
      </rPr>
      <t>: Achieve a minimum daylight factor of 2 percent (excluding all direct sunlight penetration) in 50 percent of all space occupied for critical visual tasks, or</t>
    </r>
  </si>
  <si>
    <t>Indoor light measurements</t>
  </si>
  <si>
    <t>Glazing factor calculations</t>
  </si>
  <si>
    <t>Computer simulations</t>
  </si>
  <si>
    <r>
      <rPr>
        <i/>
        <sz val="10"/>
        <rFont val="Arial"/>
        <family val="2"/>
      </rPr>
      <t>Option 2:</t>
    </r>
    <r>
      <rPr>
        <sz val="10"/>
        <rFont val="Arial"/>
        <family val="2"/>
      </rPr>
      <t xml:space="preserve"> Provide occupant controlled lighting, allowing adjustments to suit individual task needs, for 50% of regularly occupied spaces.</t>
    </r>
  </si>
  <si>
    <t>Schematic of floor layout showing occupant controlled lighting</t>
  </si>
  <si>
    <t xml:space="preserve">** Use low emitting materials for building modifications, maintenance, and cleaning. In particular, specify the following materials and products to have low pollutant emissions: composite wood products, adhesives, sealants, interior paints and finishes, solvents, carpet systems, janitorial supplies, and furnishings.  </t>
  </si>
  <si>
    <t>Purchasing policy</t>
  </si>
  <si>
    <t>MR Credit 3: Sustainable Purchasing: Facility Alterations and Additions; MR Credit 4 Sustainable Purchasing - Reduce Mercury in Lams; EQ credit 3.1 Green Cleaning- High Performance Cleaning Programs; EQ Credit 3.5 Indoor Chemical and Pollutant Source Control</t>
  </si>
  <si>
    <t>Integrated pest management plan</t>
  </si>
  <si>
    <t>SS Credit 3 Integrated Pest management, Erosion Control, and Landscape Management Plan; EQ Credit 3.6 Green Cleaning - Indoor Integrated Pest Management</t>
  </si>
  <si>
    <t>Tobacco Smoke Control</t>
  </si>
  <si>
    <t>Environmental tobacco smoke control policy</t>
  </si>
  <si>
    <t xml:space="preserve">EQ Prerequisite 2 Environmental Tobacco Smoke (ETS) Control </t>
  </si>
  <si>
    <t xml:space="preserve">5. Reduce Environmental Impact of Materials </t>
  </si>
  <si>
    <t xml:space="preserve">Per section 6002 of RCRA, for EPA-designated products, meet or exceed EPA's recycled content recommendations for building modifications, maintenance, and cleaning. For other products, use materials with recycled content such that the sum of postconsumer recycled content plus one-half of the pre-consumer content constitutes at least 10% (based on cost or weight) of the total value of the materials in the project.  If EPA-designated products meet performance requirements and are available at a reasonable cost, a preference for purchasing them shall be included in all solicitation relevant to construction, operation, maintenance of or use in the building. EPA's recycled content products designations and recycled content recommendations are available on EPA's Comprehensive Procurement Guideline web site at www.epa.gov/cpg. </t>
  </si>
  <si>
    <t>MR Credit 2.2 Sustainable Purchasing-Durable Goods 40% of Furniture</t>
  </si>
  <si>
    <t>Per section 9002 of FSRIA, for USDA-designated products, use products with the highest content level per USDA's biobased content recommendations. For other products, use biobased products made from rapidly renewable resources and certified sustainable wood products. If these designated products meet performance requirements and are available at a reasonable cost, a preference for purchasing them should be included in all solicitations relevant to construction, operation, maintenance of or use in building. USDA's biobased product designations and biobased content recommendations are available on USDA's BioPreferred web site at www.usda.gov/biopreferred</t>
  </si>
  <si>
    <t>MR Prerequisite 1: Sustainable Purchasing Policy</t>
  </si>
  <si>
    <t>Environmentally Preferred Products</t>
  </si>
  <si>
    <t>Use products that have a lesser or reduced effect on human health and the environment over their lifecycle when compared with competing products or services that serve the same purpose. A number of standards and ecolabels are available in the marketplace to assist specifiers in making environmentally preferable decisions. For recommendations, consult the Federal Green Construction Guide for Specifiers at www.wbdg.org/design/greenspec.php</t>
  </si>
  <si>
    <t>MR Credit 2.1; MR Credit 2.2; EQ Prerequisite 3: EQ Credit 3.3; EQ Credit 3.4; MR Credit 3-Sustainable Purchasing Facility Alterations and Additions</t>
  </si>
  <si>
    <t xml:space="preserve">Provide reuse and recycling services for building occupants, where markets or on-site recycling exist. Provide salvage, reuse and recycling services for waste generated from building operations, maintenance, repair and minor renovations, and discarded furnishings, equipment and property. This could include such things as beverage containers and paper from building occupants, batteries, toner cartridges, outdated computers from an equipment update, and construction materials from a minor renovation. </t>
  </si>
  <si>
    <t>Program and education plan for paper, cardboard, plastic, glass, metal</t>
  </si>
  <si>
    <t xml:space="preserve">MR Credit 6 Solid Waste Management Waste Stream Audit; MR Credit 7 Solid Waste Management Ongoing Consumables </t>
  </si>
  <si>
    <t>Salvage/recycling/agreements</t>
  </si>
  <si>
    <t>Contract specifications</t>
  </si>
  <si>
    <t>EA Prerequisite 3 Fundamental Refrigerant Management; EA Credit 5 Enhanced Refrigerant Management</t>
  </si>
  <si>
    <r>
      <t>Most Recent Assessment Date</t>
    </r>
    <r>
      <rPr>
        <sz val="10"/>
        <rFont val="Arial"/>
        <family val="2"/>
      </rPr>
      <t>:</t>
    </r>
  </si>
  <si>
    <t>Guiding Principle % Compliance</t>
  </si>
  <si>
    <t>Guiding Principles Percent Achieved Calculations</t>
  </si>
  <si>
    <t>Meets through  Exemption</t>
  </si>
  <si>
    <t>Provide composting services for compostable waste (Source:  BOR Focus Area &amp; E.O. 13514).</t>
  </si>
  <si>
    <t>Minimize light pollution from both inside and outside the building.  Minimize light crossing site boundaries and shining above the horizontal to ensure a dark night sky (Source:  BOR Focus Area).</t>
  </si>
  <si>
    <r>
      <t xml:space="preserve">Reduce the heat island effect from roofs by considering one or more of the following techniques: </t>
    </r>
    <r>
      <rPr>
        <b/>
        <sz val="9"/>
        <rFont val="Arial"/>
        <family val="2"/>
      </rPr>
      <t>cool roofs</t>
    </r>
    <r>
      <rPr>
        <sz val="9"/>
        <rFont val="Arial"/>
        <family val="2"/>
      </rPr>
      <t xml:space="preserve">, </t>
    </r>
    <r>
      <rPr>
        <b/>
        <sz val="9"/>
        <rFont val="Arial"/>
        <family val="2"/>
      </rPr>
      <t>green roofs</t>
    </r>
    <r>
      <rPr>
        <sz val="9"/>
        <rFont val="Arial"/>
        <family val="2"/>
      </rPr>
      <t xml:space="preserve">, and </t>
    </r>
    <r>
      <rPr>
        <b/>
        <sz val="9"/>
        <rFont val="Arial"/>
        <family val="2"/>
      </rPr>
      <t>solar panels</t>
    </r>
    <r>
      <rPr>
        <sz val="9"/>
        <rFont val="Arial"/>
        <family val="2"/>
      </rPr>
      <t xml:space="preserve"> on roofs, and designing at least one technique now to be implemented the next time the roof is replaced. (Source: BOR Focus Area).</t>
    </r>
  </si>
  <si>
    <r>
      <t xml:space="preserve">Reduce the heat island effect from hardscapes by considering one or more of the following techniques: shading from </t>
    </r>
    <r>
      <rPr>
        <b/>
        <sz val="9"/>
        <rFont val="Arial"/>
        <family val="2"/>
      </rPr>
      <t>trees</t>
    </r>
    <r>
      <rPr>
        <sz val="9"/>
        <rFont val="Arial"/>
        <family val="2"/>
      </rPr>
      <t xml:space="preserve">, structures with </t>
    </r>
    <r>
      <rPr>
        <b/>
        <sz val="9"/>
        <rFont val="Arial"/>
        <family val="2"/>
      </rPr>
      <t>solar panels</t>
    </r>
    <r>
      <rPr>
        <sz val="9"/>
        <rFont val="Arial"/>
        <family val="2"/>
      </rPr>
      <t xml:space="preserve">, </t>
    </r>
    <r>
      <rPr>
        <b/>
        <sz val="9"/>
        <rFont val="Arial"/>
        <family val="2"/>
      </rPr>
      <t>reflective hardscape</t>
    </r>
    <r>
      <rPr>
        <sz val="9"/>
        <rFont val="Arial"/>
        <family val="2"/>
      </rPr>
      <t xml:space="preserve"> materials with Solar Reflectance Index (SRI) of at least 29, and </t>
    </r>
    <r>
      <rPr>
        <b/>
        <sz val="9"/>
        <rFont val="Arial"/>
        <family val="2"/>
      </rPr>
      <t>open grid pavement</t>
    </r>
    <r>
      <rPr>
        <sz val="9"/>
        <rFont val="Arial"/>
        <family val="2"/>
      </rPr>
      <t xml:space="preserve"> systems (Source:  BOR Focus Area).</t>
    </r>
  </si>
  <si>
    <t>Mark with an "x"</t>
  </si>
  <si>
    <r>
      <t>Option Used</t>
    </r>
    <r>
      <rPr>
        <b/>
        <sz val="7"/>
        <rFont val="Arial"/>
        <family val="2"/>
      </rPr>
      <t xml:space="preserve"> </t>
    </r>
    <r>
      <rPr>
        <sz val="7"/>
        <rFont val="Arial"/>
        <family val="2"/>
      </rPr>
      <t>(when options exist)</t>
    </r>
  </si>
  <si>
    <t>Reclamation Specific (RS) Focus Areas and Initiatives Checklist for Existing Buildings</t>
  </si>
  <si>
    <t>Assessment Results</t>
  </si>
  <si>
    <t>In Compliance</t>
  </si>
  <si>
    <t>Not In Compliance</t>
  </si>
  <si>
    <t>For Energy Star Portfolio Manager</t>
  </si>
  <si>
    <t>Breakdown of All RS Focus Areas &amp; Initiatives</t>
  </si>
  <si>
    <t>SS</t>
  </si>
  <si>
    <t>GP combined requirements (for Energy Star Calcs)</t>
  </si>
  <si>
    <t>Measurement &amp; Verfification</t>
  </si>
  <si>
    <t>Moisture Control</t>
  </si>
  <si>
    <t>ID:  Goals &amp; EMS</t>
  </si>
  <si>
    <t>Statistics</t>
  </si>
  <si>
    <t>Reclamation Specific Focus Areas and Initiatives</t>
  </si>
  <si>
    <r>
      <t xml:space="preserve">Environmental Tobacco Smoke </t>
    </r>
    <r>
      <rPr>
        <sz val="9"/>
        <rFont val="Arial"/>
        <family val="2"/>
      </rPr>
      <t>- Inside</t>
    </r>
  </si>
  <si>
    <r>
      <t>Environmental Tobacco Smoke</t>
    </r>
    <r>
      <rPr>
        <sz val="9"/>
        <rFont val="Arial"/>
        <family val="2"/>
      </rPr>
      <t xml:space="preserve"> - Outside</t>
    </r>
  </si>
  <si>
    <r>
      <t xml:space="preserve">The </t>
    </r>
    <r>
      <rPr>
        <b/>
        <sz val="10"/>
        <rFont val="Arial"/>
        <family val="2"/>
      </rPr>
      <t>Reclamation GP Checklist for Existing Buildings</t>
    </r>
    <r>
      <rPr>
        <sz val="10"/>
        <rFont val="Arial"/>
        <family val="2"/>
      </rPr>
      <t xml:space="preserve"> (RGPC-EB) describes each GP requirement.  This form is used to assess, certify, and document compliance with the GPs.  Once signed by the appropriate personnel, this is the official record of GP compliance status.  </t>
    </r>
  </si>
  <si>
    <r>
      <t xml:space="preserve">The </t>
    </r>
    <r>
      <rPr>
        <b/>
        <sz val="10"/>
        <rFont val="Arial"/>
        <family val="2"/>
      </rPr>
      <t>Reclamation SB EB - ComplianceSummary</t>
    </r>
    <r>
      <rPr>
        <sz val="10"/>
        <rFont val="Arial"/>
        <family val="2"/>
      </rPr>
      <t xml:space="preserve"> provides a summary list of GP and RS requirements and denotes which requirements have been met.</t>
    </r>
  </si>
  <si>
    <t>Agency</t>
  </si>
  <si>
    <t>Reclamation Sustainable Buildings Existing Buildings - Compliance Summary</t>
  </si>
  <si>
    <t>Region</t>
  </si>
  <si>
    <t>Bureau</t>
  </si>
  <si>
    <t>U.S. Department of the Interior (DOI)</t>
  </si>
  <si>
    <t>Bureau of Reclamation (BOR)</t>
  </si>
  <si>
    <t>Facility Name</t>
  </si>
  <si>
    <t>Building Information</t>
  </si>
  <si>
    <t>FRPP Unique Property Identifier</t>
  </si>
  <si>
    <t>City</t>
  </si>
  <si>
    <t>State</t>
  </si>
  <si>
    <t>Zip Code</t>
  </si>
  <si>
    <t>Facility Energy Manager Unique Identifier</t>
  </si>
  <si>
    <t xml:space="preserve">Since the original checklist was developed, the only GP requirement change was the removal of the DOI-added $40,000 energy cost threshold for requiring electric metering.  There has also been minor editing and re-arrangement.  The most significant change was separating the RS requirements from the GPs.  Also, a number for the RS requirements related to cost-benefit anlaysis have been deleted and will be included in guidance.  There has been a variety of formatting work including signature blocks, columns for review and approval levels, etc.  Compliance statistics at the bottom of the checklists have been enhanced.  </t>
  </si>
  <si>
    <t>There is 1 primary worksheet for GP complaince at existing buildings:</t>
  </si>
  <si>
    <t>There is 1 worksheet for building information:</t>
  </si>
  <si>
    <r>
      <t xml:space="preserve">The </t>
    </r>
    <r>
      <rPr>
        <b/>
        <sz val="10"/>
        <rFont val="Arial"/>
        <family val="2"/>
      </rPr>
      <t>Building Information</t>
    </r>
    <r>
      <rPr>
        <sz val="10"/>
        <rFont val="Arial"/>
        <family val="2"/>
      </rPr>
      <t xml:space="preserve"> worksheet automatically populates relevant information into subsequent worksheets.</t>
    </r>
  </si>
  <si>
    <t>Not Yet Evaluated</t>
  </si>
  <si>
    <t>Historic building classification</t>
  </si>
  <si>
    <t>Assessment Date</t>
  </si>
  <si>
    <r>
      <t>Gross Square Footage (ft</t>
    </r>
    <r>
      <rPr>
        <b/>
        <vertAlign val="superscript"/>
        <sz val="10"/>
        <rFont val="Arial"/>
        <family val="2"/>
      </rPr>
      <t>2</t>
    </r>
    <r>
      <rPr>
        <b/>
        <sz val="10"/>
        <rFont val="Arial"/>
        <family val="2"/>
      </rPr>
      <t>)</t>
    </r>
  </si>
  <si>
    <t>Assessment</t>
  </si>
  <si>
    <t>Assessment 2</t>
  </si>
  <si>
    <t>Assessment 3</t>
  </si>
  <si>
    <t>Assessment 4</t>
  </si>
  <si>
    <t>Assessment 5</t>
  </si>
  <si>
    <t>Assessment 6</t>
  </si>
  <si>
    <t>Assessment 7</t>
  </si>
  <si>
    <t>Assessment 8</t>
  </si>
  <si>
    <t>Assessment 9</t>
  </si>
  <si>
    <t>Assessment 10</t>
  </si>
  <si>
    <t>RS Compliance Date</t>
  </si>
  <si>
    <t>GP Compliance Date</t>
  </si>
  <si>
    <t>Assessment / Compliance History</t>
  </si>
  <si>
    <t>Compliance</t>
  </si>
  <si>
    <r>
      <t>Assessment 1</t>
    </r>
    <r>
      <rPr>
        <sz val="10"/>
        <rFont val="Arial"/>
        <family val="2"/>
      </rPr>
      <t xml:space="preserve"> (Initial Assessment)</t>
    </r>
  </si>
  <si>
    <t xml:space="preserve">Prior to conducting sustainable building assessments or implementing building modifications, the building manager shall consult the Historic Status field in the Federal Real Property Profile (FRPP).  If the Historic Status of a building is (1) National Historic Landmark (NHL), (2) National Register Listed (NRL), or (3) National Register Eligible (NRE), the project manager shall consult with the appropriate regional and/or area office Cultural Resource Management (CRM) professional.  If sustainability actions are proposed for these buildings, Reclamation must comply with Section 106 of the National Historic Preservation Act, 36 CFR part 800:  </t>
  </si>
  <si>
    <t>External modifications to (4) Non-contributing Element of NHL/NRL District should be reviewed for potential adverse impacts to the historic character of the district. If the Historic Status of a building is (5) Not Evaluated, then steps must be taken  to consult with the appropriate Cultural Resource Manager to evaluate the building for its eligibility in the National Register of Historic Places.  If the Historic Status of a building is (6) Evaluated, Not Historic, then the building is not subject to the Guidance for Historic Buildings column.</t>
  </si>
  <si>
    <t xml:space="preserve">http://www.achp.gov/regs-rev04.pdf </t>
  </si>
  <si>
    <t>http://www.usbr.gov/recman/lnd/lnd02-01.pdf</t>
  </si>
  <si>
    <t>and RM D&amp;S, Cultural Resources Management  (LND 02-01 ):</t>
  </si>
  <si>
    <r>
      <t xml:space="preserve">This page outlines key preservation concerns and guidance for historic buildings.  See </t>
    </r>
    <r>
      <rPr>
        <i/>
        <sz val="10"/>
        <rFont val="Arial"/>
        <family val="2"/>
      </rPr>
      <t>Definitions for the Guidance for Historic Buildings Checklist and Other Pertinent Information Relating to Historic Buildings</t>
    </r>
    <r>
      <rPr>
        <sz val="10"/>
        <rFont val="Arial"/>
        <family val="2"/>
      </rPr>
      <t xml:space="preserve"> on the Historic Buildings Defs tab</t>
    </r>
    <r>
      <rPr>
        <i/>
        <sz val="10"/>
        <rFont val="Arial"/>
        <family val="2"/>
      </rPr>
      <t xml:space="preserve">.
</t>
    </r>
    <r>
      <rPr>
        <sz val="10"/>
        <rFont val="Arial"/>
        <family val="2"/>
      </rPr>
      <t>For each Guiding Principle and subtopic that applies to historic buildings, the key question to keep in mind is, "</t>
    </r>
    <r>
      <rPr>
        <b/>
        <sz val="10"/>
        <rFont val="Arial"/>
        <family val="2"/>
      </rPr>
      <t>Will the proposed changes maintain the historic character and integrity of the building?</t>
    </r>
    <r>
      <rPr>
        <sz val="10"/>
        <rFont val="Arial"/>
        <family val="2"/>
      </rPr>
      <t xml:space="preserve">"  If yes, continue on to the next checklist question.  If no, evaluate whether proposed changes can be modified using the guidance provided so that the changes to the historic character and integrity of the building are minimized.  For basic guidance on defining the character of a historic building, refer to </t>
    </r>
    <r>
      <rPr>
        <i/>
        <sz val="10"/>
        <rFont val="Arial"/>
        <family val="2"/>
      </rPr>
      <t>Preservation Brief 17 - Architectural Character - Identifying the Visual Aspects of Historic Buildings as an Aid to Preserving Their Character</t>
    </r>
    <r>
      <rPr>
        <sz val="10"/>
        <rFont val="Arial"/>
        <family val="2"/>
      </rPr>
      <t xml:space="preserve">: 
</t>
    </r>
  </si>
  <si>
    <t>http://www.nps.gov/history/hps/tps/briefs/brief17.htm</t>
  </si>
  <si>
    <t>http://www.nps.gov/history/hps/tps/topics/index.htm</t>
  </si>
  <si>
    <t xml:space="preserve">For more information on proper rehabilitation techniques for historic buildings and historic building materials, refer to the Secretary of the Interior's Standards for Rehabilitation With Guidelines for Rehabilitating Historic Buildings: 
</t>
  </si>
  <si>
    <t>For a topical index of preservation-related publications, refer to Technical Preservation Services' Publications and Online Materials:</t>
  </si>
  <si>
    <t>http://www.nps.gov/history/hps/tps/tax/rhb/stand.htm</t>
  </si>
  <si>
    <t>For additional guidance, see the Whole Building Design Guide, Historic Preservation section:</t>
  </si>
  <si>
    <t>http://www.wbdg.org/design/historic_pres.php</t>
  </si>
  <si>
    <t>http://www.nps.gov/history/local-law/arch_stnds_9.htm.</t>
  </si>
  <si>
    <t xml:space="preserve">Also see the Secretary of the Interior's Standards and Guidelines, Professional Qualification Standards: </t>
  </si>
  <si>
    <t>http://www.nps.gov/history/hps/tps/standards/index.htm</t>
  </si>
  <si>
    <r>
      <t xml:space="preserve">Does the EMS team include a professional from the field of architectural history or historic architecture? This is required to ensure sustainable practices recommended in the building operating plan meet the </t>
    </r>
    <r>
      <rPr>
        <i/>
        <sz val="10"/>
        <rFont val="Arial"/>
        <family val="2"/>
      </rPr>
      <t>Secretary of the Interior's Standards for the Treatment of Historic Properties:</t>
    </r>
  </si>
  <si>
    <t xml:space="preserve">and the Secretary of the Interior's Standards for the Treatment of Historic Properties: </t>
  </si>
  <si>
    <t xml:space="preserve">http://www.wbdg.org/design/historic_pres.php </t>
  </si>
  <si>
    <t>Is there a preservation-related section in the site-specific asset business plan?  These business plans must include the historic building's character-defining features, which must be integrated and protected in the rehabilitation process.   
To better protect the historic resource, will the tenants and the maintenance staff be educated in the sensitive treatment of historic features?  A preservation professional team member must be consulted in this process.  Referencing on-line resources is recommended, such as the Whole Building Design Guide, Historic Preservation:</t>
  </si>
  <si>
    <t>The project team must ensure these changes respect historic materials and the overall character and integrity of the building and site. 
Do energy models take into account the original green/sustainable features already in place in the historic building when performing calculations?
Older buildings were commonly designed to maximize energy efficiency.  This was accomplished by:  intentionally siting the building to take advantage of prevailing winds; incorporating large, operable windows for daylighting and ventilation; using storm windows for insulation; installing awnings for shade; using weather stripping to eliminate air infiltration; and, insulating attics, basements, and other secondary areas.  The rehabilitated building must use low-impact methods such as these to enhance energy efficiency.  These features must also be retained and repaired rather than replaced with modern equipment.  Actions must be taken to avoid adding any new building features that are highly visible and negatively impact the historic character and integrity of the overall building.</t>
  </si>
  <si>
    <r>
      <t xml:space="preserve">Do changes proposed for enhanced energy performance meet the </t>
    </r>
    <r>
      <rPr>
        <i/>
        <sz val="10"/>
        <rFont val="Arial"/>
        <family val="2"/>
      </rPr>
      <t xml:space="preserve">Secretary of the Interior's Standards for Rehabilitation: </t>
    </r>
  </si>
  <si>
    <t xml:space="preserve">http://www.nps.gov/history/hps/tps/tax/rehabstandards.htm?  </t>
  </si>
  <si>
    <t>The project team must ensure that changes for enhanced energy performance respect historic materials and the overall character and integrity of the building and site.
Are energy meters installed in manners that respect historic materials and the overall character of the building and site?  If they are installed on masonry buildings, anchors must be inserted into the mortar joints (which can be repaired), rather than directly into the masonry or masonry units (which cannot be repaired).  Energy meters must be installed in secondary locations with minimal visibility that do not detract from the character of the building.</t>
  </si>
  <si>
    <r>
      <t xml:space="preserve">Do changes for enhanced energy performance meet the </t>
    </r>
    <r>
      <rPr>
        <i/>
        <sz val="10"/>
        <rFont val="Arial"/>
        <family val="2"/>
      </rPr>
      <t xml:space="preserve">Secretary of the Interior's Standards for Rehabilitation: </t>
    </r>
  </si>
  <si>
    <t xml:space="preserve">http://www.nps.gov/history/hps/tps/tax/rehabstandards.htm? </t>
  </si>
  <si>
    <r>
      <t xml:space="preserve">Do changes for enhanced energy performance meet the </t>
    </r>
    <r>
      <rPr>
        <i/>
        <sz val="10"/>
        <rFont val="Arial"/>
        <family val="2"/>
      </rPr>
      <t>Secretary of the Interior's Standards for Rehabilitation:</t>
    </r>
    <r>
      <rPr>
        <sz val="10"/>
        <rFont val="Arial"/>
        <family val="2"/>
      </rPr>
      <t xml:space="preserve"> </t>
    </r>
  </si>
  <si>
    <t>http://www.nps.gov/history/hps/tps/briefs/brief44.htm</t>
  </si>
  <si>
    <t>If exterior sun shades or light shelves are used, will they be placed on secondary, rather than primary, elevations?  Modern features, such as sun shades and light shelves, must not be placed on primary elevations.  If awnings and other passive solar features exist (that were installed to control heat gain and glare), they must be retained and repaired rather than replaced with modern features.  For information on historic awnings, reference, Preservation Brief 44 - The Use of Awning s on Historic Buildings - Repair, Replacement &amp; New Design:</t>
  </si>
  <si>
    <t>http://www.nps.gov/history/hps/tps/tax/download/windows_replacement.pdf</t>
  </si>
  <si>
    <t xml:space="preserve">and Replacement Windows That Meet the Standards:  </t>
  </si>
  <si>
    <t xml:space="preserve">http://www.nps.gov/history/hps/tps/tax/download/windows_evaluating.pdf, </t>
  </si>
  <si>
    <r>
      <t xml:space="preserve">Will changes to the historic building's window configuration, size, and shape be avoided to enhance the daylight factor or energy efficiency?  To meet the Secretary of the Interior's Standards and to preserve a building's historic integrity, historic windows must be retained and repaired rather than replaced whenever possible.  Energy efficiency can also be enhanced  through the use of storm windows, weather stripping, and caulk.  If windows are deteriorated beyond repair, new windows must match the old in design, color, texture, and, where possible, materials.  If the original windows no longer exist and there is no physical evidence and/or pictorial documentation of the historic windows on which to base the new design, then new units must be compatible with the building's character.  See National Park Service guidance on windows - </t>
    </r>
    <r>
      <rPr>
        <i/>
        <sz val="10"/>
        <rFont val="Arial"/>
        <family val="2"/>
      </rPr>
      <t>Evaluating Historic Windows for Repair or Replacement</t>
    </r>
    <r>
      <rPr>
        <sz val="10"/>
        <rFont val="Arial"/>
        <family val="2"/>
      </rPr>
      <t>:</t>
    </r>
  </si>
  <si>
    <t>http://www.nps.gov/history/hps/tps/briefs/brief39.htm</t>
  </si>
  <si>
    <t xml:space="preserve">For more information regarding moisture control in historic buildings, see, Preservation Brief 39:  Holding the Line:  Controlling Unwanted Moisture in Historic Buildings: </t>
  </si>
  <si>
    <t>http://www.si.edu/mci/downloads/reports/Mecklenburg-Part1-RH.pdf</t>
  </si>
  <si>
    <t>http://www.nps.gov/history/hps/tps/briefs/brief36.htm</t>
  </si>
  <si>
    <t xml:space="preserve">Also see Preservation Brief 36 - Protecting Cultural Landscapes - Planning, Treatment and Management of Historic Landscapes: </t>
  </si>
  <si>
    <t>http://www.nps.gov/history/hps/hli/landscape_guidelines/index.htm.</t>
  </si>
  <si>
    <t xml:space="preserve"> and the Secretary of the Interior's Standards for the Treatment of Historic Properties and Guidelines for the Treatment of Cultural Landscapes:    </t>
  </si>
  <si>
    <t>http://www.nps.gov/history/hps/tps/standards/index.htm,</t>
  </si>
  <si>
    <t xml:space="preserve"> the Secretary of the Interior's Standards for the Treatment of Historic Properties: </t>
  </si>
  <si>
    <r>
      <t xml:space="preserve">Are new landscaping and paving features, used to reduce imperviousness, designed to protect and preserve the historic character of the site and not destroy significant historic landscape or archeological sites?  New landscape features must be appropriate to the character of the building and site.  For more information see </t>
    </r>
    <r>
      <rPr>
        <i/>
        <sz val="10"/>
        <rFont val="Arial"/>
        <family val="2"/>
      </rPr>
      <t>Whole Building Design Guide, Historic Preservation:</t>
    </r>
    <r>
      <rPr>
        <sz val="10"/>
        <rFont val="Arial"/>
        <family val="2"/>
      </rPr>
      <t xml:space="preserve"> </t>
    </r>
  </si>
  <si>
    <t>http://www.wbdg.org/design/historic_pres.php,</t>
  </si>
  <si>
    <t>Are rainwater collection units located in secondary or tertiary locations on the site (with limited visibility), or within the building, so they respect historic materials and the overall character of the building and site?  If located on the roof, units must be placed so they are not highly visible from a public right of way.  Archeological sites must be protected or avoided when placing below-ground rainwater collection units.</t>
  </si>
  <si>
    <t>http://www.nps.gov/history/hps/hli/landscape_guidelines/index.htm</t>
  </si>
  <si>
    <r>
      <t>Are significant landscape features, such as designed gardens or archeological sites, avoided or protected when irrigation systems are installed?  With any important landscape, proper irrigation levels must be maintained so historic plantings are not damaged or destroyed.  See the</t>
    </r>
    <r>
      <rPr>
        <i/>
        <sz val="10"/>
        <rFont val="Arial"/>
        <family val="2"/>
      </rPr>
      <t xml:space="preserve"> Secretary of the Interior's Standards for the Treatment of Historic Properties and Guidelines for the Treatment of Cultural Landscapes</t>
    </r>
    <r>
      <rPr>
        <sz val="10"/>
        <rFont val="Arial"/>
        <family val="2"/>
      </rPr>
      <t>:</t>
    </r>
  </si>
  <si>
    <t>Are rainwater collection units located in secondary or tertiary locations on the site (with limited visibility), or within the building, so they respect historic materials and the overall character of the building and site?  If located on the roof, units must be placed so they are not highly visible from a public right of way.   Archeological sites must be protected or avoided when placing below-ground rainwater collection units.</t>
  </si>
  <si>
    <r>
      <t xml:space="preserve">Are significant landscape features, such as designed gardens or archeological sites, avoided or protected when irrigation systems are installed?  With any important landscape, proper irrigation levels must be maintained so historic plantings are not damaged or destroyed.  See the </t>
    </r>
    <r>
      <rPr>
        <i/>
        <sz val="10"/>
        <rFont val="Arial"/>
        <family val="2"/>
      </rPr>
      <t>Secretary of the Interior's Standards for the Treatment of Historic Properties and Guidelines for the Treatment of Cultural Landscapes</t>
    </r>
    <r>
      <rPr>
        <sz val="10"/>
        <rFont val="Arial"/>
        <family val="2"/>
      </rPr>
      <t>:</t>
    </r>
  </si>
  <si>
    <r>
      <t xml:space="preserve">Are significant landscape features, such as designed gardens or archeological sites, avoided or protected when irrigation systems are installed?  With any important landscape, proper irrigation levels must be maintained so historic plantings are not damaged or destroyed.  See the </t>
    </r>
    <r>
      <rPr>
        <i/>
        <sz val="10"/>
        <rFont val="Arial"/>
        <family val="2"/>
      </rPr>
      <t xml:space="preserve">Secretary of the Interior's Standards for the Treatment of Historic Properties </t>
    </r>
    <r>
      <rPr>
        <sz val="10"/>
        <rFont val="Arial"/>
        <family val="2"/>
      </rPr>
      <t>and</t>
    </r>
    <r>
      <rPr>
        <i/>
        <sz val="10"/>
        <rFont val="Arial"/>
        <family val="2"/>
      </rPr>
      <t xml:space="preserve"> Guidelines for the Treatment of Cultural Landscapes</t>
    </r>
    <r>
      <rPr>
        <sz val="10"/>
        <rFont val="Arial"/>
        <family val="2"/>
      </rPr>
      <t>:</t>
    </r>
  </si>
  <si>
    <t xml:space="preserve">http://www.nps.gov/history/hps/tps/standards/index.htm </t>
  </si>
  <si>
    <t>and the Secretary of the Interior's Standards for the Treatment of Historic Properties:</t>
  </si>
  <si>
    <r>
      <t xml:space="preserve">Will wind turbines, solar panels, geothermal systems, or any other renewable energy systems be installed in manners that respect historic materials and the overall character of the building and site?   If renewable energy systems are placed on the roof, they must be located so they are not highly visible from a public right of way.  If systems are located on building grounds, they must be sensitive to the landscape or possible archeological sites.  For more information see </t>
    </r>
    <r>
      <rPr>
        <i/>
        <sz val="10"/>
        <rFont val="Arial"/>
        <family val="2"/>
      </rPr>
      <t xml:space="preserve">Whole Building Design Guide, Historic Preservation: </t>
    </r>
  </si>
  <si>
    <t>The project team must ensure that changes for enhanced energy performance respect historic materials and the overall character of the building and site. Do energy models take into account the original green/sustainable features already in place in the historic building when performing calculations?  Older buildings were commonly designed to maximize energy efficiency.  This was accomplished by:  intentionally siting the building to take advantage of prevailing winds; incorporating large, operable windows for daylighting and ventilation; using storm windows for insulation; installing awnings for shade; using weather stripping to eliminate air infiltration; and, insulating attics, basements, and other secondary areas.  The rehabilitated building must use low-impact methods such as these to enhance energy efficiency.  These features must also be retained and repaired rather than rather replaced with modern equipment.  Actions must be taken to avoid adding any new features to buildings that are highly visible and negatively impact their historic character and integrity.</t>
  </si>
  <si>
    <t>Do energy models take into account the original green/sustainable features already in place in the historic building when performing calculations?  Older buildings were commonly designed to maximize energy efficiency.  This was accomplished by:  intentionally siting the building to take advantage of prevailing winds; incorporating large, operable windows for daylighting and ventilation; using storm windows for insulation; installing awnings for shade; using weather stripping to eliminate air infiltration; and, insulating attics, basements, and other secondary areas.  The rehabilitated building must use low-impact methods such as these to enhance energy efficiency.  These features must also be retained and repaired rather than rather replaced with modern equipment.  Actions must be taken to avoid adding any new features to buildings that are highly visible and negatively impact their historic character and integrity.</t>
  </si>
  <si>
    <r>
      <t xml:space="preserve">Are the commissioning agent and the commissioning process sensitive to the historic building and its features and finishes?  For more information on appropriate treatments for historic buildings, see the </t>
    </r>
    <r>
      <rPr>
        <i/>
        <sz val="10"/>
        <rFont val="Arial"/>
        <family val="2"/>
      </rPr>
      <t xml:space="preserve">Whole Building Design Guide, Historic Preservation: </t>
    </r>
  </si>
  <si>
    <t>Will signage be sensitively installed so it does not damage historic building materials  or detract from its character-defining features?  If they are installed on masonry buildings, anchors must be inserted into the mortar joints (which can be repaired), rather than directly into the masonry or masonry units (which cannot be repaired).</t>
  </si>
  <si>
    <t xml:space="preserve">Guidance for determing and mitigating impacts to historical assets is provided below for all buildings identified in category 1-3. </t>
  </si>
  <si>
    <r>
      <t>Are proper levels of moisture and humidity maintained to protect the historic materials, interior finishes, and, when applicable, museum collections?  Appropriate levels of moisture and humidity must be kept in historic buildings.  To lessen the impact on a building's interior, new systems must be installed in secondary or utilitarian spaces, or in non-historic additions.  Guidance from the Smithsonian Institution, "</t>
    </r>
    <r>
      <rPr>
        <i/>
        <sz val="10"/>
        <rFont val="Arial"/>
        <family val="2"/>
      </rPr>
      <t>Determining the Acceptable Ranges of Relative Humidity and Temperature in Museums and Galleries</t>
    </r>
    <r>
      <rPr>
        <sz val="10"/>
        <rFont val="Arial"/>
        <family val="2"/>
      </rPr>
      <t>" states "</t>
    </r>
    <r>
      <rPr>
        <i/>
        <sz val="10"/>
        <rFont val="Arial"/>
        <family val="2"/>
      </rPr>
      <t>it is acceptable to be within a RH and temperature box bounded between 37% RH and 53% RH and 66 F and 74 F</t>
    </r>
    <r>
      <rPr>
        <sz val="10"/>
        <rFont val="Arial"/>
        <family val="2"/>
      </rPr>
      <t>."</t>
    </r>
  </si>
  <si>
    <t>Real Property Type</t>
  </si>
  <si>
    <t>Building</t>
  </si>
  <si>
    <t>Structure</t>
  </si>
  <si>
    <t>Building Predominant Use Category</t>
  </si>
  <si>
    <t>Office (10)</t>
  </si>
  <si>
    <t>Post Office (14)</t>
  </si>
  <si>
    <t>Hospital (21)</t>
  </si>
  <si>
    <t>School (23)</t>
  </si>
  <si>
    <t>Museum (28)</t>
  </si>
  <si>
    <t>Other Institutional Uses (29)</t>
  </si>
  <si>
    <t>Family Housing (30)</t>
  </si>
  <si>
    <t>Warehouses (41)</t>
  </si>
  <si>
    <t>Dormitories / Barracks (31)</t>
  </si>
  <si>
    <t>Industrial (50)</t>
  </si>
  <si>
    <t>Service (60)</t>
  </si>
  <si>
    <t>Communication Systems (72)</t>
  </si>
  <si>
    <t>Navigation and Traffic Aids (73)</t>
  </si>
  <si>
    <t>Laboratories (74)</t>
  </si>
  <si>
    <t>All Other (80)</t>
  </si>
  <si>
    <r>
      <t>Real Property Predominant Use</t>
    </r>
    <r>
      <rPr>
        <sz val="10"/>
        <rFont val="Arial"/>
        <family val="2"/>
      </rPr>
      <t xml:space="preserve"> (Buildings Only)</t>
    </r>
  </si>
  <si>
    <t>select one</t>
  </si>
  <si>
    <t>Historic Building Classification</t>
  </si>
  <si>
    <t>Historic</t>
  </si>
  <si>
    <t>Not Historic</t>
  </si>
  <si>
    <t>If "Historic", follow the DOI guidance on historic assets.  If "Not Yet Evaluated", consult the appropriate Cultural Resource Manager.</t>
  </si>
  <si>
    <t>Assessor Organization</t>
  </si>
  <si>
    <t>Energy Star Portfolio Manager - Federal High Performance and Sustainable Building Guiding Principles Checklist</t>
  </si>
  <si>
    <t>This file is maintained by SBT members Steve Dundorf, Technial Service Center and Kerry Whitford, Policy and Administration Office.  Please call or Email if you have comments or questions  (303)445-2263, sdundorf@usbr.gov, (303)445-2949, kwhitford@usbr.gov.</t>
  </si>
  <si>
    <t>http://www.usbr.gov/sustainablebuildings/tools.html</t>
  </si>
  <si>
    <t>Relationship of the RGPC-EB  and the Energy Star  Requirements</t>
  </si>
  <si>
    <t>Rating of 1st RGPC-EB Requirement</t>
  </si>
  <si>
    <t>Rating of 2nd RGPC-EB Requirement</t>
  </si>
  <si>
    <t>Energy Star Rating</t>
  </si>
  <si>
    <t>1 RGPC-EB to 1 Energy Star</t>
  </si>
  <si>
    <t>Not applicable</t>
  </si>
  <si>
    <t>N/A</t>
  </si>
  <si>
    <t>Meets Through Exemption</t>
  </si>
  <si>
    <t>2 or more RGPC-EB to 1 Energy Star</t>
  </si>
  <si>
    <t>Rules applied</t>
  </si>
  <si>
    <t># of Requirements Included</t>
  </si>
  <si>
    <t>Raw Data</t>
  </si>
  <si>
    <t>NOT ASSESSED</t>
  </si>
  <si>
    <t># of Req MINUS Not Assessed</t>
  </si>
  <si>
    <t>Not Applicable (FUTURE)</t>
  </si>
  <si>
    <t>DO NOT COPY DOWN, Non-uniform formulas</t>
  </si>
  <si>
    <t>Rules</t>
  </si>
  <si>
    <r>
      <t>Compliance Summary Version</t>
    </r>
    <r>
      <rPr>
        <sz val="10"/>
        <color theme="0" tint="-0.34998626667073579"/>
        <rFont val="Arial"/>
        <family val="2"/>
      </rPr>
      <t>: 01/16/2013</t>
    </r>
  </si>
  <si>
    <t>Links to IOM 1F.</t>
  </si>
  <si>
    <t xml:space="preserve">Links to IOM 1.a.and 1.c.        </t>
  </si>
  <si>
    <t>Links to IOM 1.d.</t>
  </si>
  <si>
    <t>Links to IOM 1.e.</t>
  </si>
  <si>
    <t>Links to EP 1.b.</t>
  </si>
  <si>
    <t>Links to EP 2.</t>
  </si>
  <si>
    <t>Links to WQP 3.a.</t>
  </si>
  <si>
    <t>Links to IEQ 3.b.</t>
  </si>
  <si>
    <t>Reclamation Specific % Compliance</t>
  </si>
  <si>
    <r>
      <t>General Comments</t>
    </r>
    <r>
      <rPr>
        <sz val="10"/>
        <rFont val="Arial"/>
        <family val="2"/>
      </rPr>
      <t>:</t>
    </r>
  </si>
  <si>
    <r>
      <rPr>
        <u/>
        <sz val="10"/>
        <color theme="0" tint="-0.249977111117893"/>
        <rFont val="Arial"/>
        <family val="2"/>
      </rPr>
      <t>Checklist Versio</t>
    </r>
    <r>
      <rPr>
        <sz val="10"/>
        <color theme="0" tint="-0.249977111117893"/>
        <rFont val="Arial"/>
        <family val="2"/>
      </rPr>
      <t>n:  04/01/2013</t>
    </r>
  </si>
  <si>
    <t xml:space="preserve">Links to OIM 1.b and IOM 2 a-d.  </t>
  </si>
  <si>
    <t>Links to EP 1.a.</t>
  </si>
  <si>
    <t>Links to WQP 2.</t>
  </si>
  <si>
    <t>Links to WQP 1</t>
  </si>
  <si>
    <t>Links to IEQ 3.a.</t>
  </si>
  <si>
    <t>Lnks to IEQ 4.a.</t>
  </si>
  <si>
    <t>Links to IEQ 5.a. and 5.b.</t>
  </si>
  <si>
    <t>Links to MS 4</t>
  </si>
  <si>
    <t>Links to MS 3</t>
  </si>
  <si>
    <t>Links to MS 5</t>
  </si>
  <si>
    <t>Links to IEQ 6.a. and
6.b.</t>
  </si>
  <si>
    <r>
      <rPr>
        <sz val="10"/>
        <color theme="1"/>
        <rFont val="Arial"/>
        <family val="2"/>
      </rPr>
      <t>Links to MS 2.a., 2.b., and 2.c</t>
    </r>
    <r>
      <rPr>
        <sz val="10"/>
        <color rgb="FFFF0000"/>
        <rFont val="Arial"/>
        <family val="2"/>
      </rPr>
      <t xml:space="preserve">.   </t>
    </r>
  </si>
  <si>
    <t>Links to EP 3.a. and 3.b.</t>
  </si>
  <si>
    <t>Links to EP 4.</t>
  </si>
  <si>
    <t>Links to WQP 5.a. and 5.b.</t>
  </si>
  <si>
    <t>Links to IEQ 1.a. and 1.b.</t>
  </si>
  <si>
    <r>
      <rPr>
        <sz val="10"/>
        <color theme="1"/>
        <rFont val="Arial"/>
        <family val="2"/>
      </rPr>
      <t>Links to IEQ 2.a. and 2.b.</t>
    </r>
    <r>
      <rPr>
        <sz val="10"/>
        <color rgb="FFFF0000"/>
        <rFont val="Arial"/>
        <family val="2"/>
      </rPr>
      <t xml:space="preserve">  </t>
    </r>
  </si>
  <si>
    <t>Links to MS 1.a. and 1.b.</t>
  </si>
  <si>
    <t>enter date</t>
  </si>
  <si>
    <t>= input error detected in associated cells (e.g. not allowed to enter both "meets" and "does not meet")</t>
  </si>
  <si>
    <t xml:space="preserve">The remaining tabs provide background information and guidance.  If an existing building is undergoing a "major renovation" as defined in the SBIP, the new construction checklists apply.  </t>
  </si>
  <si>
    <r>
      <t xml:space="preserve">The </t>
    </r>
    <r>
      <rPr>
        <b/>
        <sz val="10"/>
        <rFont val="Arial"/>
        <family val="2"/>
      </rPr>
      <t xml:space="preserve">Energy Star Portolio Manager - Federal High Performance Sustainable Buildings Checklist (Federal Checklist) </t>
    </r>
    <r>
      <rPr>
        <sz val="10"/>
        <rFont val="Arial"/>
        <family val="2"/>
      </rPr>
      <t>is copied from Energy Star Portfolio Manger.</t>
    </r>
    <r>
      <rPr>
        <b/>
        <sz val="10"/>
        <rFont val="Arial"/>
        <family val="2"/>
      </rPr>
      <t xml:space="preserve">  </t>
    </r>
    <r>
      <rPr>
        <sz val="10"/>
        <rFont val="Arial"/>
        <family val="2"/>
      </rPr>
      <t>Reclamation is conducting a pilot program to input and track Reclamation-wide compliance with the Guiding Principles through Energy Star Portfolio Manager.  This on-line system allows tracking of GP progress of Reclamation buildings that have undergone a sustainable building assessment.  However, the requirements in the Federal Checklist do not align exactly with the requirements in the RGPC-EB. This worksheet automotically populates the Federal Checklist based on set of rules and allows Reclamation to easily upload data to Energy Star Portfolio Manager.  Note that the percent compliance rating in Energy Star Portfolio Manager will often be less than the RGPC-EB since Reclamation gives credit for accomplishing distinct components of the GP requirements.</t>
    </r>
  </si>
  <si>
    <r>
      <rPr>
        <u/>
        <sz val="10"/>
        <rFont val="Arial"/>
        <family val="2"/>
      </rPr>
      <t>Printing</t>
    </r>
    <r>
      <rPr>
        <sz val="10"/>
        <rFont val="Arial"/>
        <family val="2"/>
      </rPr>
      <t>:  The informational sheets are formatted for printing in whatever is the optimal size (8.5x11 or 11x17).  The checklists should be printed 11x17 or larger.</t>
    </r>
  </si>
  <si>
    <t>= boxes for SBT level input if an exemption is sought.</t>
  </si>
  <si>
    <r>
      <t xml:space="preserve">This file provides all checklists required to fulfill sustainable building (SB) assessment, certification, and documentation requirements of Reclamation Manual Directive and Stanard (D&amp;S), "Guiding Principles for Sustainable Construction, Renovation, Operations, and Leasing of Bureau of Reclamation Building Assets" (ENV TRMR-##) and as detailed in the Reclamation Sustainable Buildings Implementation Plan (SBIP) for existing buildings. The first two tabs contain the primary checklists used to document compliance with the </t>
    </r>
    <r>
      <rPr>
        <i/>
        <sz val="10"/>
        <rFont val="Arial"/>
        <family val="2"/>
      </rPr>
      <t xml:space="preserve">Guiding Principles for Sustainable Existing Buildings </t>
    </r>
    <r>
      <rPr>
        <sz val="10"/>
        <rFont val="Arial"/>
        <family val="2"/>
      </rPr>
      <t>and the Reclamation-specific (RS) SB requirements.  Reclamation's</t>
    </r>
    <r>
      <rPr>
        <i/>
        <sz val="10"/>
        <rFont val="Arial"/>
        <family val="2"/>
      </rPr>
      <t xml:space="preserve"> Interpration of the Guiding Principles for Federal Leadership and High Perfomance and Sustainable Buildings - Existing  Buildings</t>
    </r>
    <r>
      <rPr>
        <sz val="10"/>
        <rFont val="Arial"/>
        <family val="2"/>
      </rPr>
      <t xml:space="preserve"> should be used in conjunction with the checklists and is available on the Reclamation Sustainable Buildings internet site at:</t>
    </r>
  </si>
  <si>
    <t>Manager</t>
  </si>
  <si>
    <t>By signing, I affirm that I have complied with all requirements for the Approving Official in Reclamation Manual, Directive and Standard,  "Guiding Principles for Sustainable Construction, Renovation, Operations, and Leasing of Bureau of Reclamation Building Assets" (ENV TRMR-58).</t>
  </si>
  <si>
    <t xml:space="preserve">By signing, I affirm that I have complied with all requirements for the appropriate manager (e.g. field or area office manager)in Reclamation Manual, Directive and Standard  "Guiding Principles for Sustainable Construction, Renovation, Operations, and Leasing of Bureau of Reclamation Building Assets" (ENV TRMR-58). </t>
  </si>
  <si>
    <t>By signing, I affirm that I have complied with all requirements for the Assessor in Reclamation Manual, Directive and Standard,  "Guiding Principles for Sustainable Construction, Renovation, Operations, and Leasing of Bureau of Reclamation Building Assets" (ENV TRMR-58).</t>
  </si>
  <si>
    <t>Annual Operating Costs</t>
  </si>
  <si>
    <t>Area Office</t>
  </si>
  <si>
    <t>Field Office</t>
  </si>
  <si>
    <t>Assessment Results (by count)</t>
  </si>
  <si>
    <t>Assessment Results (by %)</t>
  </si>
  <si>
    <t>Guiding Principle Compliance</t>
  </si>
  <si>
    <t>Guiding Principle Compliance (by count)</t>
  </si>
  <si>
    <t>Compliance Results (by count)</t>
  </si>
  <si>
    <r>
      <rPr>
        <u/>
        <sz val="10"/>
        <color theme="0" tint="-0.34998626667073579"/>
        <rFont val="Arial"/>
        <family val="2"/>
      </rPr>
      <t>RS Focus Areas &amp; Initiatives Checklist Version</t>
    </r>
    <r>
      <rPr>
        <sz val="10"/>
        <color theme="0" tint="-0.34998626667073579"/>
        <rFont val="Arial"/>
        <family val="2"/>
      </rPr>
      <t>:  5/23/2014</t>
    </r>
  </si>
  <si>
    <t>Guiding Principle Compliance (by %)</t>
  </si>
  <si>
    <t>RS Compliance</t>
  </si>
  <si>
    <t>Compliance Results (by %)</t>
  </si>
  <si>
    <t>Great Plains (GP)</t>
  </si>
  <si>
    <t>Lower Colorado (LC)</t>
  </si>
  <si>
    <t>Mid Pacific (MP)</t>
  </si>
  <si>
    <t>Pacific Northwest (PN)</t>
  </si>
  <si>
    <t>Upper Colorado (UC)</t>
  </si>
  <si>
    <r>
      <rPr>
        <u/>
        <sz val="10"/>
        <color theme="0" tint="-0.34998626667073579"/>
        <rFont val="Arial"/>
        <family val="2"/>
      </rPr>
      <t>RGPC-EB Checklist Version</t>
    </r>
    <r>
      <rPr>
        <sz val="10"/>
        <color theme="0" tint="-0.34998626667073579"/>
        <rFont val="Arial"/>
        <family val="2"/>
      </rPr>
      <t>:  6/16/2015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</si>
</sst>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mm/dd/yy;@"/>
    <numFmt numFmtId="165" formatCode="0.0%"/>
    <numFmt numFmtId="166" formatCode="00000"/>
    <numFmt numFmtId="167" formatCode="&quot;$&quot;#,##0"/>
  </numFmts>
  <fonts count="93"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Eras Light ITC"/>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2"/>
    </font>
    <font>
      <sz val="8"/>
      <name val="Arial"/>
      <family val="2"/>
    </font>
    <font>
      <b/>
      <sz val="8"/>
      <name val="Arial"/>
      <family val="2"/>
    </font>
    <font>
      <b/>
      <sz val="12"/>
      <name val="Arial"/>
      <family val="2"/>
    </font>
    <font>
      <sz val="8"/>
      <color indexed="81"/>
      <name val="Tahoma"/>
      <family val="2"/>
    </font>
    <font>
      <sz val="9"/>
      <name val="Arial"/>
      <family val="2"/>
    </font>
    <font>
      <b/>
      <sz val="9"/>
      <name val="Arial"/>
      <family val="2"/>
    </font>
    <font>
      <sz val="9"/>
      <name val="Arial"/>
      <family val="2"/>
    </font>
    <font>
      <b/>
      <sz val="9"/>
      <name val="Arial"/>
      <family val="2"/>
    </font>
    <font>
      <b/>
      <sz val="9"/>
      <color indexed="10"/>
      <name val="Arial"/>
      <family val="2"/>
    </font>
    <font>
      <sz val="12"/>
      <name val="Arial"/>
      <family val="2"/>
    </font>
    <font>
      <sz val="10"/>
      <name val="Arial"/>
      <family val="2"/>
    </font>
    <font>
      <b/>
      <u/>
      <sz val="12"/>
      <name val="Arial"/>
      <family val="2"/>
    </font>
    <font>
      <sz val="11"/>
      <name val="Arial"/>
      <family val="2"/>
    </font>
    <font>
      <b/>
      <sz val="11"/>
      <name val="Arial"/>
      <family val="2"/>
    </font>
    <font>
      <b/>
      <u/>
      <sz val="11"/>
      <name val="Arial"/>
      <family val="2"/>
    </font>
    <font>
      <u/>
      <sz val="10"/>
      <name val="Arial"/>
      <family val="2"/>
    </font>
    <font>
      <sz val="14"/>
      <name val="Arial"/>
      <family val="2"/>
    </font>
    <font>
      <sz val="6"/>
      <name val="Arial"/>
      <family val="2"/>
    </font>
    <font>
      <sz val="18"/>
      <name val="Arial"/>
      <family val="2"/>
    </font>
    <font>
      <sz val="16"/>
      <name val="Arial"/>
      <family val="2"/>
    </font>
    <font>
      <b/>
      <sz val="14"/>
      <name val="Arial"/>
      <family val="2"/>
    </font>
    <font>
      <b/>
      <sz val="20"/>
      <name val="Arial"/>
      <family val="2"/>
    </font>
    <font>
      <sz val="10"/>
      <color theme="0" tint="-0.14999847407452621"/>
      <name val="Arial"/>
      <family val="2"/>
    </font>
    <font>
      <i/>
      <sz val="10"/>
      <name val="Arial"/>
      <family val="2"/>
    </font>
    <font>
      <sz val="10"/>
      <name val="Arial"/>
      <family val="2"/>
    </font>
    <font>
      <b/>
      <strike/>
      <sz val="9"/>
      <name val="Arial"/>
      <family val="2"/>
    </font>
    <font>
      <sz val="10"/>
      <color theme="0" tint="-0.249977111117893"/>
      <name val="Arial"/>
      <family val="2"/>
    </font>
    <font>
      <sz val="9"/>
      <color indexed="81"/>
      <name val="Tahoma"/>
      <family val="2"/>
    </font>
    <font>
      <b/>
      <sz val="16"/>
      <name val="Arial"/>
      <family val="2"/>
    </font>
    <font>
      <b/>
      <sz val="18"/>
      <color rgb="FFFF0000"/>
      <name val="Arial"/>
      <family val="2"/>
    </font>
    <font>
      <b/>
      <sz val="24"/>
      <color indexed="10"/>
      <name val="Arial"/>
      <family val="2"/>
    </font>
    <font>
      <b/>
      <sz val="12"/>
      <color indexed="10"/>
      <name val="Arial"/>
      <family val="2"/>
    </font>
    <font>
      <b/>
      <sz val="10"/>
      <color indexed="10"/>
      <name val="Arial"/>
      <family val="2"/>
    </font>
    <font>
      <sz val="10"/>
      <color indexed="8"/>
      <name val="Arial"/>
      <family val="2"/>
    </font>
    <font>
      <sz val="8"/>
      <color rgb="FFFF0000"/>
      <name val="Arial"/>
      <family val="2"/>
    </font>
    <font>
      <sz val="8"/>
      <color indexed="8"/>
      <name val="Arial"/>
      <family val="2"/>
    </font>
    <font>
      <strike/>
      <sz val="10"/>
      <color indexed="8"/>
      <name val="Arial"/>
      <family val="2"/>
    </font>
    <font>
      <b/>
      <sz val="11"/>
      <color indexed="8"/>
      <name val="Arial"/>
      <family val="2"/>
    </font>
    <font>
      <i/>
      <sz val="11"/>
      <color indexed="8"/>
      <name val="Arial"/>
      <family val="2"/>
    </font>
    <font>
      <i/>
      <sz val="10"/>
      <color indexed="8"/>
      <name val="Arial"/>
      <family val="2"/>
    </font>
    <font>
      <sz val="10"/>
      <color indexed="8"/>
      <name val="Agency FB"/>
      <family val="2"/>
    </font>
    <font>
      <b/>
      <sz val="7"/>
      <name val="Arial"/>
      <family val="2"/>
    </font>
    <font>
      <sz val="7"/>
      <name val="Arial"/>
      <family val="2"/>
    </font>
    <font>
      <b/>
      <sz val="10"/>
      <color indexed="8"/>
      <name val="Arial"/>
      <family val="2"/>
    </font>
    <font>
      <sz val="10"/>
      <color theme="0" tint="-0.499984740745262"/>
      <name val="Arial"/>
      <family val="2"/>
    </font>
    <font>
      <sz val="11"/>
      <color theme="0" tint="-0.499984740745262"/>
      <name val="Calibri"/>
      <family val="2"/>
    </font>
    <font>
      <b/>
      <sz val="10"/>
      <color theme="0" tint="-0.499984740745262"/>
      <name val="Arial"/>
      <family val="2"/>
    </font>
    <font>
      <sz val="9"/>
      <color theme="0" tint="-0.499984740745262"/>
      <name val="Arial"/>
      <family val="2"/>
    </font>
    <font>
      <sz val="9"/>
      <color theme="0" tint="-0.249977111117893"/>
      <name val="Arial"/>
      <family val="2"/>
    </font>
    <font>
      <sz val="8"/>
      <color theme="0" tint="-0.249977111117893"/>
      <name val="Arial"/>
      <family val="2"/>
    </font>
    <font>
      <b/>
      <sz val="8"/>
      <color theme="0" tint="-0.249977111117893"/>
      <name val="Arial"/>
      <family val="2"/>
    </font>
    <font>
      <b/>
      <sz val="9"/>
      <color theme="0" tint="-0.249977111117893"/>
      <name val="Arial"/>
      <family val="2"/>
    </font>
    <font>
      <sz val="10"/>
      <color theme="0" tint="-0.34998626667073579"/>
      <name val="Arial"/>
      <family val="2"/>
    </font>
    <font>
      <u/>
      <sz val="10"/>
      <color theme="0" tint="-0.34998626667073579"/>
      <name val="Arial"/>
      <family val="2"/>
    </font>
    <font>
      <b/>
      <vertAlign val="superscript"/>
      <sz val="10"/>
      <name val="Arial"/>
      <family val="2"/>
    </font>
    <font>
      <u/>
      <sz val="10"/>
      <color theme="10"/>
      <name val="Arial"/>
      <family val="2"/>
    </font>
    <font>
      <i/>
      <sz val="10"/>
      <color theme="0" tint="-0.249977111117893"/>
      <name val="Arial"/>
      <family val="2"/>
    </font>
    <font>
      <sz val="8"/>
      <color theme="0" tint="-0.499984740745262"/>
      <name val="Arial"/>
      <family val="2"/>
    </font>
    <font>
      <b/>
      <sz val="11"/>
      <color theme="0" tint="-0.499984740745262"/>
      <name val="Arial"/>
      <family val="2"/>
    </font>
    <font>
      <b/>
      <sz val="8"/>
      <color theme="0" tint="-0.499984740745262"/>
      <name val="Arial"/>
      <family val="2"/>
    </font>
    <font>
      <u/>
      <sz val="10"/>
      <color theme="0" tint="-0.249977111117893"/>
      <name val="Arial"/>
      <family val="2"/>
    </font>
    <font>
      <sz val="10"/>
      <color rgb="FFFF0000"/>
      <name val="Arial"/>
      <family val="2"/>
    </font>
    <font>
      <b/>
      <sz val="10"/>
      <color rgb="FFFF0000"/>
      <name val="Arial"/>
      <family val="2"/>
    </font>
    <font>
      <sz val="10"/>
      <color theme="1"/>
      <name val="Arial"/>
      <family val="2"/>
    </font>
    <font>
      <sz val="9"/>
      <color theme="0" tint="-0.14999847407452621"/>
      <name val="Arial"/>
      <family val="2"/>
    </font>
    <font>
      <b/>
      <sz val="9"/>
      <color theme="0" tint="-0.14999847407452621"/>
      <name val="Arial"/>
      <family val="2"/>
    </font>
    <font>
      <b/>
      <sz val="8"/>
      <color theme="0" tint="-0.14999847407452621"/>
      <name val="Arial"/>
      <family val="2"/>
    </font>
    <font>
      <sz val="8"/>
      <color theme="0" tint="-0.14999847407452621"/>
      <name val="Arial"/>
      <family val="2"/>
    </font>
    <font>
      <b/>
      <sz val="10"/>
      <color theme="0" tint="-0.14999847407452621"/>
      <name val="Arial"/>
      <family val="2"/>
    </font>
    <font>
      <b/>
      <sz val="11"/>
      <color theme="0" tint="-0.14999847407452621"/>
      <name val="Arial"/>
      <family val="2"/>
    </font>
    <font>
      <sz val="10"/>
      <name val="Arial"/>
      <family val="2"/>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2"/>
        <bgColor indexed="64"/>
      </patternFill>
    </fill>
    <fill>
      <patternFill patternType="solid">
        <fgColor indexed="48"/>
        <bgColor indexed="64"/>
      </patternFill>
    </fill>
    <fill>
      <patternFill patternType="solid">
        <fgColor indexed="13"/>
        <bgColor indexed="64"/>
      </patternFill>
    </fill>
    <fill>
      <patternFill patternType="solid">
        <fgColor indexed="46"/>
        <bgColor indexed="64"/>
      </patternFill>
    </fill>
    <fill>
      <patternFill patternType="solid">
        <fgColor indexed="41"/>
        <bgColor indexed="64"/>
      </patternFill>
    </fill>
    <fill>
      <patternFill patternType="solid">
        <fgColor indexed="9"/>
        <bgColor indexed="64"/>
      </patternFill>
    </fill>
    <fill>
      <patternFill patternType="solid">
        <fgColor indexed="5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009900"/>
        <bgColor indexed="64"/>
      </patternFill>
    </fill>
    <fill>
      <patternFill patternType="solid">
        <fgColor rgb="FF3399FF"/>
        <bgColor indexed="64"/>
      </patternFill>
    </fill>
    <fill>
      <patternFill patternType="solid">
        <fgColor rgb="FFCC99FF"/>
        <bgColor indexed="64"/>
      </patternFill>
    </fill>
    <fill>
      <patternFill patternType="solid">
        <fgColor rgb="FF3366FF"/>
        <bgColor indexed="64"/>
      </patternFill>
    </fill>
    <fill>
      <patternFill patternType="solid">
        <fgColor rgb="FFFFFF00"/>
        <bgColor indexed="64"/>
      </patternFill>
    </fill>
    <fill>
      <patternFill patternType="solid">
        <fgColor rgb="FFCCFFFF"/>
        <bgColor indexed="64"/>
      </patternFill>
    </fill>
    <fill>
      <patternFill patternType="solid">
        <fgColor theme="6" tint="-0.249977111117893"/>
        <bgColor indexed="64"/>
      </patternFill>
    </fill>
    <fill>
      <patternFill patternType="solid">
        <fgColor rgb="FFCC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0000"/>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dotted">
        <color indexed="64"/>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medium">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medium">
        <color theme="0" tint="-0.499984740745262"/>
      </right>
      <top style="thin">
        <color theme="0" tint="-0.499984740745262"/>
      </top>
      <bottom style="thin">
        <color theme="0" tint="-0.499984740745262"/>
      </bottom>
      <diagonal/>
    </border>
    <border>
      <left/>
      <right style="thin">
        <color theme="0" tint="-0.24994659260841701"/>
      </right>
      <top/>
      <bottom/>
      <diagonal/>
    </border>
    <border>
      <left/>
      <right/>
      <top/>
      <bottom style="thin">
        <color theme="0" tint="-0.24994659260841701"/>
      </bottom>
      <diagonal/>
    </border>
    <border>
      <left style="medium">
        <color indexed="64"/>
      </left>
      <right style="medium">
        <color indexed="64"/>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style="medium">
        <color theme="0" tint="-0.499984740745262"/>
      </right>
      <top style="thin">
        <color theme="0" tint="-0.499984740745262"/>
      </top>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medium">
        <color theme="0" tint="-0.499984740745262"/>
      </right>
      <top/>
      <bottom style="thin">
        <color theme="0" tint="-0.499984740745262"/>
      </bottom>
      <diagonal/>
    </border>
    <border>
      <left style="thin">
        <color indexed="64"/>
      </left>
      <right style="thin">
        <color indexed="64"/>
      </right>
      <top style="thin">
        <color theme="0" tint="-0.499984740745262"/>
      </top>
      <bottom/>
      <diagonal/>
    </border>
    <border>
      <left style="thin">
        <color indexed="64"/>
      </left>
      <right style="thin">
        <color indexed="64"/>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s>
  <cellStyleXfs count="5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7"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2" fillId="0" borderId="0"/>
    <xf numFmtId="9" fontId="46"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9" fontId="1" fillId="0" borderId="0" applyFont="0" applyFill="0" applyBorder="0" applyAlignment="0" applyProtection="0"/>
    <xf numFmtId="0" fontId="77" fillId="0" borderId="0" applyNumberFormat="0" applyFill="0" applyBorder="0" applyAlignment="0" applyProtection="0"/>
    <xf numFmtId="43" fontId="92" fillId="0" borderId="0" applyFont="0" applyFill="0" applyBorder="0" applyAlignment="0" applyProtection="0"/>
    <xf numFmtId="44" fontId="92" fillId="0" borderId="0" applyFont="0" applyFill="0" applyBorder="0" applyAlignment="0" applyProtection="0"/>
  </cellStyleXfs>
  <cellXfs count="926">
    <xf numFmtId="0" fontId="0" fillId="0" borderId="0" xfId="0"/>
    <xf numFmtId="0" fontId="27" fillId="0" borderId="10" xfId="0" applyFont="1" applyBorder="1" applyAlignment="1">
      <alignment horizontal="center" wrapText="1"/>
    </xf>
    <xf numFmtId="0" fontId="27" fillId="0" borderId="11" xfId="0" applyFont="1" applyBorder="1" applyAlignment="1">
      <alignment horizontal="left" vertical="top" wrapText="1"/>
    </xf>
    <xf numFmtId="0" fontId="27" fillId="0" borderId="11" xfId="0" applyFont="1" applyBorder="1" applyAlignment="1">
      <alignment vertical="top" wrapText="1"/>
    </xf>
    <xf numFmtId="0" fontId="26" fillId="0" borderId="10" xfId="0" applyFont="1" applyBorder="1" applyAlignment="1">
      <alignment vertical="top" wrapText="1"/>
    </xf>
    <xf numFmtId="0" fontId="27" fillId="0" borderId="10" xfId="0" applyFont="1" applyBorder="1" applyAlignment="1">
      <alignment horizontal="left" vertical="top" wrapText="1"/>
    </xf>
    <xf numFmtId="0" fontId="26" fillId="25" borderId="10" xfId="0" applyFont="1" applyFill="1" applyBorder="1" applyAlignment="1">
      <alignment horizontal="center" vertical="top" wrapText="1"/>
    </xf>
    <xf numFmtId="0" fontId="29" fillId="0" borderId="10" xfId="0" applyFont="1" applyBorder="1" applyAlignment="1">
      <alignment horizontal="center" vertical="top" wrapText="1"/>
    </xf>
    <xf numFmtId="0" fontId="29" fillId="0" borderId="11" xfId="0" applyFont="1" applyBorder="1" applyAlignment="1">
      <alignment horizontal="left" vertical="top" wrapText="1"/>
    </xf>
    <xf numFmtId="0" fontId="29" fillId="0" borderId="10" xfId="0" applyFont="1" applyBorder="1" applyAlignment="1">
      <alignment vertical="top" wrapText="1"/>
    </xf>
    <xf numFmtId="0" fontId="29" fillId="0" borderId="10" xfId="0" applyFont="1" applyBorder="1" applyAlignment="1">
      <alignment horizontal="left" vertical="top" wrapText="1"/>
    </xf>
    <xf numFmtId="0" fontId="21" fillId="0" borderId="10" xfId="0" applyFont="1" applyBorder="1" applyAlignment="1">
      <alignment horizontal="left" vertical="top" wrapText="1"/>
    </xf>
    <xf numFmtId="0" fontId="29" fillId="0" borderId="11" xfId="0" applyFont="1" applyFill="1" applyBorder="1" applyAlignment="1">
      <alignment vertical="top" wrapText="1"/>
    </xf>
    <xf numFmtId="0" fontId="29" fillId="0" borderId="0" xfId="0" applyFont="1" applyAlignment="1">
      <alignment wrapText="1"/>
    </xf>
    <xf numFmtId="0" fontId="26" fillId="0" borderId="0" xfId="0" applyFont="1" applyAlignment="1">
      <alignment wrapText="1"/>
    </xf>
    <xf numFmtId="0" fontId="26" fillId="0" borderId="0" xfId="0" applyFont="1"/>
    <xf numFmtId="0" fontId="26" fillId="0" borderId="0" xfId="0" applyFont="1" applyAlignment="1">
      <alignment vertical="top" wrapText="1"/>
    </xf>
    <xf numFmtId="0" fontId="31" fillId="0" borderId="0" xfId="0" applyFont="1"/>
    <xf numFmtId="0" fontId="29" fillId="0" borderId="12" xfId="0" applyFont="1" applyFill="1" applyBorder="1" applyAlignment="1">
      <alignment vertical="top" wrapText="1"/>
    </xf>
    <xf numFmtId="0" fontId="29" fillId="0" borderId="10" xfId="0" applyFont="1" applyFill="1" applyBorder="1" applyAlignment="1">
      <alignment horizontal="center" vertical="justify" wrapText="1"/>
    </xf>
    <xf numFmtId="0" fontId="29" fillId="0" borderId="11" xfId="0" applyFont="1" applyBorder="1" applyAlignment="1">
      <alignment vertical="top" wrapText="1"/>
    </xf>
    <xf numFmtId="0" fontId="29" fillId="0" borderId="13" xfId="0" applyFont="1" applyBorder="1" applyAlignment="1">
      <alignment vertical="top" wrapText="1"/>
    </xf>
    <xf numFmtId="0" fontId="33" fillId="0" borderId="0" xfId="0" applyFont="1"/>
    <xf numFmtId="0" fontId="29" fillId="0" borderId="12" xfId="0" applyFont="1" applyBorder="1" applyAlignment="1">
      <alignment horizontal="center" vertical="top" wrapText="1"/>
    </xf>
    <xf numFmtId="0" fontId="29" fillId="0" borderId="11" xfId="0" applyFont="1" applyBorder="1" applyAlignment="1">
      <alignment horizontal="center" vertical="top" wrapText="1"/>
    </xf>
    <xf numFmtId="0" fontId="29" fillId="0" borderId="13" xfId="0" applyFont="1" applyBorder="1" applyAlignment="1">
      <alignment horizontal="center" vertical="top" wrapText="1"/>
    </xf>
    <xf numFmtId="0" fontId="29" fillId="0" borderId="11" xfId="0" applyFont="1" applyFill="1" applyBorder="1" applyAlignment="1">
      <alignment horizontal="center" vertical="top" wrapText="1"/>
    </xf>
    <xf numFmtId="0" fontId="29" fillId="0" borderId="13" xfId="0" applyFont="1" applyFill="1" applyBorder="1" applyAlignment="1">
      <alignment horizontal="center" vertical="top" wrapText="1"/>
    </xf>
    <xf numFmtId="0" fontId="26" fillId="0" borderId="0" xfId="0" applyFont="1" applyAlignment="1">
      <alignment horizontal="center"/>
    </xf>
    <xf numFmtId="0" fontId="29" fillId="0" borderId="12" xfId="0" applyFont="1" applyFill="1" applyBorder="1" applyAlignment="1">
      <alignment horizontal="center" vertical="top" wrapText="1"/>
    </xf>
    <xf numFmtId="0" fontId="29" fillId="0" borderId="10" xfId="0" applyFont="1" applyFill="1" applyBorder="1" applyAlignment="1">
      <alignment horizontal="center" vertical="top" wrapText="1"/>
    </xf>
    <xf numFmtId="0" fontId="28" fillId="0" borderId="0" xfId="0" quotePrefix="1" applyFont="1"/>
    <xf numFmtId="0" fontId="26" fillId="0" borderId="10" xfId="0" applyFont="1" applyBorder="1"/>
    <xf numFmtId="0" fontId="29" fillId="0" borderId="10" xfId="0" applyNumberFormat="1" applyFont="1" applyFill="1" applyBorder="1" applyAlignment="1">
      <alignment horizontal="center" vertical="top" wrapText="1"/>
    </xf>
    <xf numFmtId="0" fontId="29" fillId="0" borderId="16" xfId="0" applyFont="1" applyBorder="1" applyAlignment="1">
      <alignment vertical="top" wrapText="1"/>
    </xf>
    <xf numFmtId="0" fontId="27" fillId="0" borderId="17" xfId="0" applyFont="1" applyBorder="1" applyAlignment="1">
      <alignment horizontal="left" vertical="top" wrapText="1"/>
    </xf>
    <xf numFmtId="0" fontId="29" fillId="0" borderId="17" xfId="0" applyFont="1" applyBorder="1" applyAlignment="1">
      <alignment vertical="top" wrapText="1"/>
    </xf>
    <xf numFmtId="0" fontId="29" fillId="0" borderId="16" xfId="0" applyFont="1" applyBorder="1" applyAlignment="1">
      <alignment horizontal="left" vertical="top" wrapText="1"/>
    </xf>
    <xf numFmtId="0" fontId="21" fillId="0" borderId="10" xfId="0" applyFont="1" applyBorder="1" applyAlignment="1">
      <alignment vertical="top" wrapText="1"/>
    </xf>
    <xf numFmtId="0" fontId="29" fillId="0" borderId="16" xfId="0" applyFont="1" applyBorder="1" applyAlignment="1">
      <alignment horizontal="center"/>
    </xf>
    <xf numFmtId="0" fontId="29" fillId="0" borderId="10" xfId="0" applyFont="1" applyBorder="1" applyAlignment="1">
      <alignment horizontal="center"/>
    </xf>
    <xf numFmtId="0" fontId="29" fillId="0" borderId="17" xfId="0" applyFont="1" applyBorder="1" applyAlignment="1">
      <alignment horizontal="left" vertical="top" wrapText="1"/>
    </xf>
    <xf numFmtId="0" fontId="21" fillId="0" borderId="10" xfId="0" applyNumberFormat="1" applyFont="1" applyBorder="1" applyAlignment="1">
      <alignment horizontal="left" vertical="top" wrapText="1"/>
    </xf>
    <xf numFmtId="0" fontId="21" fillId="0" borderId="10" xfId="0" applyNumberFormat="1" applyFont="1" applyBorder="1" applyAlignment="1">
      <alignment vertical="top" wrapText="1"/>
    </xf>
    <xf numFmtId="0" fontId="21" fillId="0" borderId="10" xfId="0" applyFont="1" applyBorder="1" applyAlignment="1">
      <alignment vertical="top"/>
    </xf>
    <xf numFmtId="0" fontId="29" fillId="0" borderId="13" xfId="0" applyFont="1" applyFill="1" applyBorder="1" applyAlignment="1">
      <alignment vertical="top" wrapText="1"/>
    </xf>
    <xf numFmtId="0" fontId="30" fillId="0" borderId="0" xfId="0" applyFont="1" applyFill="1"/>
    <xf numFmtId="0" fontId="26" fillId="0" borderId="0" xfId="0" applyFont="1" applyFill="1"/>
    <xf numFmtId="0" fontId="26" fillId="24" borderId="10" xfId="0" applyFont="1" applyFill="1" applyBorder="1"/>
    <xf numFmtId="0" fontId="32" fillId="0" borderId="0" xfId="0" applyFont="1"/>
    <xf numFmtId="0" fontId="40" fillId="0" borderId="26" xfId="0" applyFont="1" applyBorder="1"/>
    <xf numFmtId="0" fontId="40" fillId="0" borderId="26" xfId="0" applyFont="1" applyBorder="1" applyAlignment="1">
      <alignment horizontal="center"/>
    </xf>
    <xf numFmtId="0" fontId="40" fillId="0" borderId="0" xfId="0" applyFont="1"/>
    <xf numFmtId="0" fontId="40" fillId="0" borderId="26" xfId="0" applyFont="1" applyBorder="1" applyAlignment="1">
      <alignment vertical="top" wrapText="1"/>
    </xf>
    <xf numFmtId="0" fontId="40" fillId="0" borderId="0" xfId="0" applyFont="1" applyBorder="1"/>
    <xf numFmtId="0" fontId="40" fillId="0" borderId="0" xfId="0" applyFont="1" applyBorder="1" applyAlignment="1">
      <alignment vertical="top" wrapText="1"/>
    </xf>
    <xf numFmtId="0" fontId="41" fillId="0" borderId="0" xfId="0" applyFont="1"/>
    <xf numFmtId="0" fontId="41" fillId="0" borderId="0" xfId="0" applyFont="1" applyAlignment="1">
      <alignment horizontal="center"/>
    </xf>
    <xf numFmtId="0" fontId="41" fillId="0" borderId="0" xfId="0" applyFont="1" applyAlignment="1">
      <alignment vertical="top" wrapText="1"/>
    </xf>
    <xf numFmtId="0" fontId="32" fillId="0" borderId="0" xfId="0" applyFont="1" applyAlignment="1">
      <alignment vertical="top"/>
    </xf>
    <xf numFmtId="0" fontId="31" fillId="0" borderId="0" xfId="0" applyFont="1" applyAlignment="1">
      <alignment vertical="top"/>
    </xf>
    <xf numFmtId="0" fontId="26" fillId="0" borderId="0" xfId="0" applyFont="1" applyAlignment="1">
      <alignment horizontal="center" vertical="top"/>
    </xf>
    <xf numFmtId="0" fontId="26" fillId="0" borderId="0" xfId="0" applyFont="1" applyAlignment="1">
      <alignment vertical="top"/>
    </xf>
    <xf numFmtId="0" fontId="37" fillId="0" borderId="0" xfId="0" applyFont="1"/>
    <xf numFmtId="0" fontId="20" fillId="0" borderId="0" xfId="0" applyFont="1" applyAlignment="1">
      <alignment horizontal="left" wrapText="1"/>
    </xf>
    <xf numFmtId="0" fontId="20" fillId="0" borderId="0" xfId="0" applyFont="1" applyAlignment="1">
      <alignment wrapText="1"/>
    </xf>
    <xf numFmtId="0" fontId="44" fillId="0" borderId="0" xfId="0" applyFont="1"/>
    <xf numFmtId="0" fontId="32" fillId="0" borderId="0" xfId="0" applyFont="1" applyBorder="1"/>
    <xf numFmtId="0" fontId="32" fillId="0" borderId="0" xfId="0" applyFont="1" applyAlignment="1">
      <alignment vertical="top" wrapText="1"/>
    </xf>
    <xf numFmtId="164" fontId="32" fillId="0" borderId="0" xfId="0" applyNumberFormat="1" applyFont="1" applyAlignment="1"/>
    <xf numFmtId="0" fontId="32" fillId="0" borderId="0" xfId="42"/>
    <xf numFmtId="0" fontId="20" fillId="30" borderId="10" xfId="42" applyFont="1" applyFill="1" applyBorder="1" applyAlignment="1">
      <alignment vertical="top" wrapText="1"/>
    </xf>
    <xf numFmtId="0" fontId="20" fillId="0" borderId="10" xfId="42" applyFont="1" applyFill="1" applyBorder="1" applyAlignment="1">
      <alignment vertical="top"/>
    </xf>
    <xf numFmtId="0" fontId="20" fillId="0" borderId="10" xfId="42" applyFont="1" applyFill="1" applyBorder="1" applyAlignment="1">
      <alignment vertical="top" wrapText="1"/>
    </xf>
    <xf numFmtId="0" fontId="20" fillId="30" borderId="10" xfId="42" applyFont="1" applyFill="1" applyBorder="1" applyAlignment="1">
      <alignment vertical="top"/>
    </xf>
    <xf numFmtId="0" fontId="20" fillId="0" borderId="10" xfId="42" applyFont="1" applyBorder="1" applyAlignment="1">
      <alignment vertical="top" wrapText="1"/>
    </xf>
    <xf numFmtId="0" fontId="20" fillId="30" borderId="11" xfId="42" applyFont="1" applyFill="1" applyBorder="1" applyAlignment="1">
      <alignment vertical="top"/>
    </xf>
    <xf numFmtId="0" fontId="38" fillId="0" borderId="0" xfId="42" applyFont="1" applyBorder="1" applyAlignment="1">
      <alignment vertical="top" wrapText="1"/>
    </xf>
    <xf numFmtId="0" fontId="26" fillId="0" borderId="0" xfId="0" applyFont="1" applyAlignment="1">
      <alignment horizontal="center"/>
    </xf>
    <xf numFmtId="0" fontId="23" fillId="0" borderId="10" xfId="0" applyFont="1" applyBorder="1" applyAlignment="1">
      <alignment horizontal="center" textRotation="90" wrapText="1"/>
    </xf>
    <xf numFmtId="0" fontId="26" fillId="0" borderId="16" xfId="0" applyFont="1" applyBorder="1"/>
    <xf numFmtId="0" fontId="27" fillId="0" borderId="17" xfId="0" applyFont="1" applyBorder="1" applyAlignment="1">
      <alignment vertical="top" wrapText="1"/>
    </xf>
    <xf numFmtId="0" fontId="27" fillId="0" borderId="21" xfId="0" applyFont="1" applyBorder="1" applyAlignment="1">
      <alignment vertical="top" wrapText="1"/>
    </xf>
    <xf numFmtId="0" fontId="27" fillId="0" borderId="14" xfId="0" applyFont="1" applyFill="1" applyBorder="1" applyAlignment="1">
      <alignment horizontal="left" vertical="top" wrapText="1"/>
    </xf>
    <xf numFmtId="0" fontId="27" fillId="0" borderId="21" xfId="0" applyFont="1" applyFill="1" applyBorder="1" applyAlignment="1">
      <alignment horizontal="left" vertical="top" wrapText="1"/>
    </xf>
    <xf numFmtId="0" fontId="27" fillId="0" borderId="16" xfId="0" applyFont="1" applyBorder="1" applyAlignment="1">
      <alignment horizontal="left" vertical="top" wrapText="1"/>
    </xf>
    <xf numFmtId="0" fontId="26" fillId="0" borderId="21" xfId="0" applyFont="1" applyBorder="1"/>
    <xf numFmtId="0" fontId="26" fillId="25" borderId="19" xfId="0" applyFont="1" applyFill="1" applyBorder="1" applyAlignment="1">
      <alignment horizontal="center" vertical="top" wrapText="1"/>
    </xf>
    <xf numFmtId="0" fontId="26" fillId="25" borderId="20" xfId="0" applyFont="1" applyFill="1" applyBorder="1" applyAlignment="1">
      <alignment horizontal="center" vertical="top" wrapText="1"/>
    </xf>
    <xf numFmtId="0" fontId="26" fillId="25" borderId="30" xfId="0" applyFont="1" applyFill="1" applyBorder="1" applyAlignment="1">
      <alignment horizontal="center" vertical="top" wrapText="1"/>
    </xf>
    <xf numFmtId="0" fontId="26" fillId="25" borderId="31" xfId="0" applyFont="1" applyFill="1" applyBorder="1" applyAlignment="1">
      <alignment horizontal="center" vertical="top" wrapText="1"/>
    </xf>
    <xf numFmtId="0" fontId="26" fillId="25" borderId="32" xfId="0" applyFont="1" applyFill="1" applyBorder="1" applyAlignment="1">
      <alignment horizontal="center" vertical="top" wrapText="1"/>
    </xf>
    <xf numFmtId="0" fontId="0" fillId="0" borderId="0" xfId="0" applyBorder="1"/>
    <xf numFmtId="0" fontId="27" fillId="0" borderId="10" xfId="0" applyFont="1" applyFill="1" applyBorder="1" applyAlignment="1">
      <alignment horizontal="center" vertical="top" wrapText="1"/>
    </xf>
    <xf numFmtId="0" fontId="29" fillId="0" borderId="0" xfId="0" applyFont="1" applyFill="1" applyBorder="1" applyAlignment="1">
      <alignment horizontal="center" vertical="top" wrapText="1"/>
    </xf>
    <xf numFmtId="0" fontId="26" fillId="0" borderId="0" xfId="0" applyNumberFormat="1" applyFont="1" applyFill="1" applyBorder="1" applyAlignment="1">
      <alignment horizontal="left" vertical="top" wrapText="1"/>
    </xf>
    <xf numFmtId="0" fontId="24" fillId="0" borderId="0" xfId="0" applyFont="1" applyFill="1" applyBorder="1" applyAlignment="1">
      <alignment horizontal="center" vertical="center" textRotation="90" wrapText="1"/>
    </xf>
    <xf numFmtId="0" fontId="29" fillId="0" borderId="0" xfId="0" applyFont="1" applyFill="1" applyBorder="1" applyAlignment="1">
      <alignment vertical="top" wrapText="1"/>
    </xf>
    <xf numFmtId="0" fontId="26"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8" fillId="0" borderId="0" xfId="0" applyFont="1" applyAlignment="1">
      <alignment horizontal="left" wrapText="1"/>
    </xf>
    <xf numFmtId="0" fontId="20" fillId="28" borderId="10" xfId="0" applyFont="1" applyFill="1" applyBorder="1" applyAlignment="1">
      <alignment horizontal="center" vertical="center" wrapText="1"/>
    </xf>
    <xf numFmtId="0" fontId="34" fillId="0" borderId="0" xfId="0" applyFont="1" applyFill="1" applyBorder="1" applyAlignment="1">
      <alignment wrapText="1"/>
    </xf>
    <xf numFmtId="0" fontId="0" fillId="0" borderId="0" xfId="0" applyFill="1" applyBorder="1" applyAlignment="1">
      <alignment vertical="top" wrapText="1"/>
    </xf>
    <xf numFmtId="0" fontId="0" fillId="0" borderId="0" xfId="0" applyBorder="1" applyAlignment="1"/>
    <xf numFmtId="0" fontId="35" fillId="0" borderId="0" xfId="0" applyFont="1" applyFill="1"/>
    <xf numFmtId="0" fontId="33" fillId="0" borderId="0" xfId="0" applyFont="1" applyBorder="1" applyAlignment="1">
      <alignment horizontal="left"/>
    </xf>
    <xf numFmtId="0" fontId="24" fillId="0" borderId="17" xfId="0" applyFont="1" applyBorder="1" applyAlignment="1">
      <alignment vertical="top"/>
    </xf>
    <xf numFmtId="0" fontId="21" fillId="0" borderId="10" xfId="0" applyFont="1" applyBorder="1"/>
    <xf numFmtId="0" fontId="21" fillId="32" borderId="10" xfId="0" applyFont="1" applyFill="1" applyBorder="1"/>
    <xf numFmtId="0" fontId="27" fillId="37" borderId="11" xfId="0" applyFont="1" applyFill="1" applyBorder="1" applyAlignment="1">
      <alignment horizontal="left" vertical="top"/>
    </xf>
    <xf numFmtId="0" fontId="27" fillId="37" borderId="13" xfId="0" applyFont="1" applyFill="1" applyBorder="1" applyAlignment="1">
      <alignment horizontal="left" vertical="top"/>
    </xf>
    <xf numFmtId="0" fontId="0" fillId="0" borderId="0" xfId="0" applyBorder="1" applyAlignment="1">
      <alignment horizontal="left"/>
    </xf>
    <xf numFmtId="0" fontId="0" fillId="0" borderId="14" xfId="0" applyBorder="1" applyAlignment="1">
      <alignment horizontal="left"/>
    </xf>
    <xf numFmtId="0" fontId="0" fillId="0" borderId="29" xfId="0" applyBorder="1" applyAlignment="1">
      <alignment horizontal="left"/>
    </xf>
    <xf numFmtId="0" fontId="1" fillId="0" borderId="0" xfId="0" applyFont="1" applyBorder="1" applyAlignment="1">
      <alignment horizontal="left"/>
    </xf>
    <xf numFmtId="0" fontId="47" fillId="0" borderId="10" xfId="0" applyFont="1" applyFill="1" applyBorder="1" applyAlignment="1">
      <alignment horizontal="center" vertical="top" wrapText="1"/>
    </xf>
    <xf numFmtId="0" fontId="1" fillId="0" borderId="0" xfId="0" applyFont="1"/>
    <xf numFmtId="0" fontId="48" fillId="0" borderId="0" xfId="0" applyFont="1"/>
    <xf numFmtId="0" fontId="27" fillId="0" borderId="11" xfId="0" applyFont="1" applyFill="1" applyBorder="1" applyAlignment="1">
      <alignment horizontal="center" vertical="top" wrapText="1"/>
    </xf>
    <xf numFmtId="0" fontId="20" fillId="34" borderId="0" xfId="0" applyFont="1" applyFill="1"/>
    <xf numFmtId="0" fontId="31" fillId="34" borderId="0" xfId="0" applyFont="1" applyFill="1"/>
    <xf numFmtId="0" fontId="26" fillId="34" borderId="0" xfId="0" applyFont="1" applyFill="1" applyAlignment="1">
      <alignment horizontal="center"/>
    </xf>
    <xf numFmtId="0" fontId="26" fillId="34" borderId="0" xfId="0" applyFont="1" applyFill="1"/>
    <xf numFmtId="0" fontId="26" fillId="34" borderId="0" xfId="0" applyFont="1" applyFill="1" applyAlignment="1">
      <alignment vertical="top" wrapText="1"/>
    </xf>
    <xf numFmtId="0" fontId="40" fillId="0" borderId="0" xfId="0" applyFont="1" applyAlignment="1">
      <alignment vertical="top" wrapText="1"/>
    </xf>
    <xf numFmtId="0" fontId="1" fillId="0" borderId="0" xfId="0" applyFont="1" applyAlignment="1">
      <alignment vertical="top"/>
    </xf>
    <xf numFmtId="0" fontId="42" fillId="0" borderId="0" xfId="42" applyFont="1" applyFill="1" applyBorder="1" applyAlignment="1">
      <alignment vertical="top"/>
    </xf>
    <xf numFmtId="0" fontId="38" fillId="0" borderId="0" xfId="42" applyFont="1" applyFill="1" applyBorder="1" applyAlignment="1">
      <alignment vertical="top" wrapText="1"/>
    </xf>
    <xf numFmtId="0" fontId="24" fillId="0" borderId="0" xfId="42" applyFont="1" applyFill="1"/>
    <xf numFmtId="0" fontId="21" fillId="0" borderId="0" xfId="42" applyFont="1" applyFill="1" applyBorder="1" applyAlignment="1">
      <alignment horizontal="left" vertical="top" wrapText="1"/>
    </xf>
    <xf numFmtId="0" fontId="27" fillId="0" borderId="10" xfId="42" applyFont="1" applyFill="1" applyBorder="1" applyAlignment="1">
      <alignment horizontal="center" wrapText="1"/>
    </xf>
    <xf numFmtId="0" fontId="20" fillId="0" borderId="10" xfId="42" applyFont="1" applyFill="1" applyBorder="1" applyAlignment="1">
      <alignment horizontal="center" wrapText="1"/>
    </xf>
    <xf numFmtId="0" fontId="1" fillId="0" borderId="11" xfId="42" applyFont="1" applyBorder="1" applyAlignment="1">
      <alignment vertical="top" wrapText="1"/>
    </xf>
    <xf numFmtId="0" fontId="1" fillId="0" borderId="13" xfId="42" applyFont="1" applyBorder="1" applyAlignment="1">
      <alignment vertical="top" wrapText="1"/>
    </xf>
    <xf numFmtId="0" fontId="1" fillId="30" borderId="10" xfId="42" applyFont="1" applyFill="1" applyBorder="1" applyAlignment="1">
      <alignment vertical="top" wrapText="1"/>
    </xf>
    <xf numFmtId="0" fontId="1" fillId="0" borderId="10" xfId="42" applyFont="1" applyBorder="1" applyAlignment="1">
      <alignment horizontal="left" vertical="top" wrapText="1"/>
    </xf>
    <xf numFmtId="0" fontId="1" fillId="0" borderId="10" xfId="42" applyFont="1" applyBorder="1" applyAlignment="1">
      <alignment vertical="top" wrapText="1"/>
    </xf>
    <xf numFmtId="0" fontId="1" fillId="0" borderId="10" xfId="42" applyFont="1" applyFill="1" applyBorder="1" applyAlignment="1">
      <alignment vertical="top" wrapText="1"/>
    </xf>
    <xf numFmtId="0" fontId="20" fillId="30" borderId="13" xfId="42" applyFont="1" applyFill="1" applyBorder="1" applyAlignment="1">
      <alignment vertical="top" wrapText="1"/>
    </xf>
    <xf numFmtId="0" fontId="26" fillId="0" borderId="34" xfId="0" applyFont="1" applyFill="1" applyBorder="1" applyAlignment="1">
      <alignment horizontal="center" vertical="justify" wrapText="1"/>
    </xf>
    <xf numFmtId="0" fontId="26" fillId="0" borderId="35" xfId="0" applyFont="1" applyFill="1" applyBorder="1" applyAlignment="1">
      <alignment horizontal="center" vertical="justify" wrapText="1"/>
    </xf>
    <xf numFmtId="0" fontId="26" fillId="0" borderId="30" xfId="0" applyFont="1" applyFill="1" applyBorder="1" applyAlignment="1">
      <alignment horizontal="center" vertical="justify" wrapText="1"/>
    </xf>
    <xf numFmtId="0" fontId="29" fillId="0" borderId="15" xfId="0" applyFont="1" applyBorder="1" applyAlignment="1">
      <alignment horizontal="center" wrapText="1"/>
    </xf>
    <xf numFmtId="0" fontId="26" fillId="0" borderId="28" xfId="0" applyFont="1" applyBorder="1" applyAlignment="1">
      <alignment vertical="top" wrapText="1"/>
    </xf>
    <xf numFmtId="0" fontId="26" fillId="0" borderId="15" xfId="0" applyFont="1" applyBorder="1" applyAlignment="1">
      <alignment vertical="top" wrapText="1"/>
    </xf>
    <xf numFmtId="0" fontId="32" fillId="0" borderId="15" xfId="0" applyFont="1" applyBorder="1" applyAlignment="1">
      <alignment vertical="top" wrapText="1"/>
    </xf>
    <xf numFmtId="0" fontId="20" fillId="0" borderId="15" xfId="0" applyFont="1" applyBorder="1" applyAlignment="1">
      <alignment vertical="top" wrapText="1"/>
    </xf>
    <xf numFmtId="0" fontId="0" fillId="0" borderId="15" xfId="0" applyBorder="1" applyAlignment="1">
      <alignment vertical="top" wrapText="1"/>
    </xf>
    <xf numFmtId="0" fontId="26" fillId="0" borderId="28" xfId="0" applyNumberFormat="1" applyFont="1" applyBorder="1" applyAlignment="1">
      <alignment vertical="top" wrapText="1"/>
    </xf>
    <xf numFmtId="0" fontId="32" fillId="0" borderId="15" xfId="0" applyNumberFormat="1" applyFont="1" applyBorder="1" applyAlignment="1">
      <alignment vertical="top" wrapText="1"/>
    </xf>
    <xf numFmtId="0" fontId="26" fillId="0" borderId="27" xfId="0" applyNumberFormat="1" applyFont="1" applyBorder="1" applyAlignment="1">
      <alignment vertical="top" wrapText="1"/>
    </xf>
    <xf numFmtId="0" fontId="26" fillId="0" borderId="18" xfId="0" applyNumberFormat="1" applyFont="1" applyBorder="1" applyAlignment="1">
      <alignment vertical="top" wrapText="1"/>
    </xf>
    <xf numFmtId="0" fontId="26" fillId="0" borderId="15" xfId="0" applyNumberFormat="1" applyFont="1" applyBorder="1" applyAlignment="1">
      <alignment vertical="top" wrapText="1"/>
    </xf>
    <xf numFmtId="0" fontId="28" fillId="0" borderId="15" xfId="0" applyNumberFormat="1" applyFont="1" applyBorder="1" applyAlignment="1">
      <alignment vertical="top" wrapText="1"/>
    </xf>
    <xf numFmtId="0" fontId="28" fillId="0" borderId="27" xfId="0" applyNumberFormat="1" applyFont="1" applyBorder="1" applyAlignment="1">
      <alignment vertical="top" wrapText="1"/>
    </xf>
    <xf numFmtId="0" fontId="28" fillId="0" borderId="15" xfId="0" applyFont="1" applyBorder="1" applyAlignment="1">
      <alignment vertical="top" wrapText="1"/>
    </xf>
    <xf numFmtId="0" fontId="27" fillId="0" borderId="15" xfId="0" applyNumberFormat="1" applyFont="1" applyBorder="1" applyAlignment="1">
      <alignment vertical="top" wrapText="1"/>
    </xf>
    <xf numFmtId="0" fontId="29" fillId="0" borderId="15" xfId="0" applyNumberFormat="1" applyFont="1" applyBorder="1" applyAlignment="1">
      <alignment vertical="top" wrapText="1"/>
    </xf>
    <xf numFmtId="0" fontId="26" fillId="0" borderId="15" xfId="0" applyNumberFormat="1" applyFont="1" applyFill="1" applyBorder="1" applyAlignment="1">
      <alignment vertical="top" wrapText="1"/>
    </xf>
    <xf numFmtId="0" fontId="26" fillId="0" borderId="0" xfId="0" applyFont="1" applyAlignment="1">
      <alignment horizontal="left"/>
    </xf>
    <xf numFmtId="0" fontId="31" fillId="0" borderId="0" xfId="0" applyFont="1" applyAlignment="1">
      <alignment horizontal="left"/>
    </xf>
    <xf numFmtId="0" fontId="26" fillId="25" borderId="33" xfId="0" applyFont="1" applyFill="1" applyBorder="1" applyAlignment="1">
      <alignment horizontal="center" vertical="top" wrapText="1"/>
    </xf>
    <xf numFmtId="0" fontId="26" fillId="25" borderId="36" xfId="0" applyFont="1" applyFill="1" applyBorder="1" applyAlignment="1">
      <alignment horizontal="center" vertical="top" wrapText="1"/>
    </xf>
    <xf numFmtId="0" fontId="26" fillId="25" borderId="37" xfId="0" applyFont="1" applyFill="1" applyBorder="1" applyAlignment="1">
      <alignment horizontal="center" vertical="top" wrapText="1"/>
    </xf>
    <xf numFmtId="0" fontId="26" fillId="0" borderId="15" xfId="0" applyNumberFormat="1" applyFont="1" applyFill="1" applyBorder="1" applyAlignment="1">
      <alignment horizontal="left" vertical="top" wrapText="1"/>
    </xf>
    <xf numFmtId="0" fontId="26" fillId="0" borderId="15" xfId="0" applyFont="1" applyFill="1" applyBorder="1" applyAlignment="1">
      <alignment horizontal="center" textRotation="90"/>
    </xf>
    <xf numFmtId="0" fontId="26" fillId="42" borderId="35" xfId="0" applyFont="1" applyFill="1" applyBorder="1" applyAlignment="1">
      <alignment horizontal="center" vertical="justify" wrapText="1"/>
    </xf>
    <xf numFmtId="0" fontId="2" fillId="0" borderId="0" xfId="44"/>
    <xf numFmtId="0" fontId="2" fillId="0" borderId="0" xfId="44" applyAlignment="1">
      <alignment horizontal="center"/>
    </xf>
    <xf numFmtId="0" fontId="1" fillId="0" borderId="0" xfId="45" applyAlignment="1">
      <alignment horizontal="center"/>
    </xf>
    <xf numFmtId="0" fontId="1" fillId="0" borderId="0" xfId="45"/>
    <xf numFmtId="0" fontId="50" fillId="0" borderId="0" xfId="44" applyFont="1" applyFill="1" applyBorder="1" applyAlignment="1">
      <alignment horizontal="center"/>
    </xf>
    <xf numFmtId="0" fontId="1" fillId="0" borderId="0" xfId="44" applyFont="1" applyBorder="1" applyAlignment="1">
      <alignment horizontal="left"/>
    </xf>
    <xf numFmtId="0" fontId="45" fillId="0" borderId="0" xfId="44" applyFont="1" applyBorder="1" applyAlignment="1">
      <alignment horizontal="left" wrapText="1"/>
    </xf>
    <xf numFmtId="0" fontId="1" fillId="0" borderId="0" xfId="44" applyFont="1" applyFill="1" applyBorder="1" applyAlignment="1">
      <alignment horizontal="left" vertical="center" wrapText="1"/>
    </xf>
    <xf numFmtId="0" fontId="52" fillId="0" borderId="0" xfId="44" applyFont="1" applyFill="1" applyBorder="1" applyAlignment="1">
      <alignment horizontal="left" vertical="center"/>
    </xf>
    <xf numFmtId="0" fontId="52" fillId="0" borderId="0" xfId="44" applyFont="1" applyFill="1" applyBorder="1" applyAlignment="1">
      <alignment horizontal="left" vertical="center" wrapText="1"/>
    </xf>
    <xf numFmtId="0" fontId="2" fillId="0" borderId="0" xfId="44" applyAlignment="1">
      <alignment wrapText="1"/>
    </xf>
    <xf numFmtId="0" fontId="1" fillId="0" borderId="0" xfId="45" applyAlignment="1">
      <alignment wrapText="1"/>
    </xf>
    <xf numFmtId="0" fontId="54" fillId="0" borderId="0" xfId="44" applyFont="1" applyFill="1" applyBorder="1" applyAlignment="1"/>
    <xf numFmtId="0" fontId="1" fillId="0" borderId="0" xfId="45" applyFont="1" applyAlignment="1">
      <alignment horizontal="left"/>
    </xf>
    <xf numFmtId="0" fontId="1" fillId="0" borderId="0" xfId="45" applyFont="1"/>
    <xf numFmtId="0" fontId="1" fillId="0" borderId="0" xfId="45" applyFont="1" applyAlignment="1">
      <alignment horizontal="center"/>
    </xf>
    <xf numFmtId="0" fontId="57" fillId="0" borderId="0" xfId="44" applyFont="1" applyFill="1" applyBorder="1" applyAlignment="1" applyProtection="1">
      <alignment vertical="center" wrapText="1"/>
      <protection locked="0"/>
    </xf>
    <xf numFmtId="0" fontId="2" fillId="0" borderId="0" xfId="44" applyFill="1" applyBorder="1" applyAlignment="1">
      <alignment horizontal="left" vertical="top" wrapText="1"/>
    </xf>
    <xf numFmtId="0" fontId="1" fillId="0" borderId="0" xfId="45" applyFont="1" applyFill="1" applyBorder="1" applyAlignment="1">
      <alignment horizontal="left" wrapText="1"/>
    </xf>
    <xf numFmtId="0" fontId="55" fillId="0" borderId="29" xfId="44" applyFont="1" applyFill="1" applyBorder="1" applyAlignment="1" applyProtection="1">
      <alignment horizontal="left" vertical="center" wrapText="1"/>
      <protection locked="0"/>
    </xf>
    <xf numFmtId="0" fontId="1" fillId="0" borderId="29" xfId="45" applyFont="1" applyFill="1" applyBorder="1" applyAlignment="1">
      <alignment horizontal="left" vertical="center" wrapText="1"/>
    </xf>
    <xf numFmtId="0" fontId="1" fillId="0" borderId="28" xfId="45" applyFont="1" applyFill="1" applyBorder="1" applyAlignment="1">
      <alignment horizontal="left" vertical="center" wrapText="1"/>
    </xf>
    <xf numFmtId="0" fontId="1" fillId="0" borderId="0" xfId="45" applyBorder="1"/>
    <xf numFmtId="0" fontId="1" fillId="0" borderId="26" xfId="45" applyBorder="1"/>
    <xf numFmtId="0" fontId="1" fillId="0" borderId="25" xfId="45" applyFont="1" applyFill="1" applyBorder="1" applyAlignment="1">
      <alignment horizontal="left" vertical="center" wrapText="1"/>
    </xf>
    <xf numFmtId="0" fontId="1" fillId="0" borderId="18" xfId="45" applyBorder="1"/>
    <xf numFmtId="0" fontId="59" fillId="0" borderId="0" xfId="44" applyFont="1" applyFill="1" applyBorder="1" applyAlignment="1" applyProtection="1">
      <alignment horizontal="left" vertical="center" wrapText="1"/>
    </xf>
    <xf numFmtId="0" fontId="55" fillId="0" borderId="29" xfId="44" applyFont="1" applyFill="1" applyBorder="1" applyAlignment="1" applyProtection="1">
      <alignment horizontal="left" vertical="center" wrapText="1"/>
    </xf>
    <xf numFmtId="0" fontId="1" fillId="0" borderId="11" xfId="45" applyBorder="1" applyAlignment="1"/>
    <xf numFmtId="0" fontId="1" fillId="0" borderId="0" xfId="45" applyFont="1" applyBorder="1" applyAlignment="1">
      <alignment wrapText="1"/>
    </xf>
    <xf numFmtId="0" fontId="1" fillId="0" borderId="29" xfId="45" applyFont="1" applyFill="1" applyBorder="1" applyAlignment="1">
      <alignment horizontal="left" wrapText="1"/>
    </xf>
    <xf numFmtId="0" fontId="1" fillId="0" borderId="28" xfId="45" applyFont="1" applyFill="1" applyBorder="1" applyAlignment="1">
      <alignment horizontal="left" wrapText="1"/>
    </xf>
    <xf numFmtId="0" fontId="1" fillId="0" borderId="29" xfId="45" applyFont="1" applyFill="1" applyBorder="1" applyAlignment="1">
      <alignment horizontal="left" vertical="top" wrapText="1"/>
    </xf>
    <xf numFmtId="0" fontId="55" fillId="0" borderId="0" xfId="44" applyFont="1" applyBorder="1" applyAlignment="1">
      <alignment horizontal="left"/>
    </xf>
    <xf numFmtId="0" fontId="55" fillId="0" borderId="0" xfId="44" applyFont="1"/>
    <xf numFmtId="0" fontId="55" fillId="0" borderId="29" xfId="44" applyFont="1" applyBorder="1" applyAlignment="1">
      <alignment horizontal="left" wrapText="1"/>
    </xf>
    <xf numFmtId="0" fontId="55" fillId="0" borderId="26" xfId="44" applyFont="1" applyBorder="1" applyAlignment="1">
      <alignment horizontal="left"/>
    </xf>
    <xf numFmtId="0" fontId="55" fillId="0" borderId="18" xfId="44" applyFont="1" applyBorder="1" applyAlignment="1">
      <alignment horizontal="left"/>
    </xf>
    <xf numFmtId="0" fontId="55" fillId="0" borderId="28" xfId="44" applyFont="1" applyBorder="1" applyAlignment="1">
      <alignment horizontal="left" wrapText="1"/>
    </xf>
    <xf numFmtId="0" fontId="55" fillId="0" borderId="53" xfId="44" applyFont="1" applyBorder="1" applyAlignment="1">
      <alignment horizontal="left" vertical="center"/>
    </xf>
    <xf numFmtId="0" fontId="1" fillId="0" borderId="0" xfId="45" applyFont="1" applyBorder="1" applyAlignment="1">
      <alignment horizontal="left"/>
    </xf>
    <xf numFmtId="0" fontId="1" fillId="0" borderId="29" xfId="45" applyFont="1" applyBorder="1" applyAlignment="1">
      <alignment horizontal="left"/>
    </xf>
    <xf numFmtId="0" fontId="1" fillId="0" borderId="29" xfId="45" applyFont="1" applyBorder="1" applyAlignment="1">
      <alignment horizontal="left" vertical="center"/>
    </xf>
    <xf numFmtId="0" fontId="1" fillId="0" borderId="18" xfId="45" applyFont="1" applyBorder="1" applyAlignment="1">
      <alignment horizontal="left"/>
    </xf>
    <xf numFmtId="0" fontId="1" fillId="0" borderId="28" xfId="45" applyFont="1" applyBorder="1" applyAlignment="1">
      <alignment horizontal="left"/>
    </xf>
    <xf numFmtId="0" fontId="1" fillId="0" borderId="26" xfId="45" applyFont="1" applyBorder="1" applyAlignment="1">
      <alignment horizontal="left"/>
    </xf>
    <xf numFmtId="0" fontId="1" fillId="0" borderId="25" xfId="45" applyFont="1" applyBorder="1" applyAlignment="1">
      <alignment horizontal="left"/>
    </xf>
    <xf numFmtId="0" fontId="1" fillId="0" borderId="28" xfId="45" applyFont="1" applyBorder="1" applyAlignment="1">
      <alignment horizontal="left" vertical="center"/>
    </xf>
    <xf numFmtId="0" fontId="1" fillId="0" borderId="25" xfId="45" applyFont="1" applyBorder="1" applyAlignment="1">
      <alignment horizontal="left" vertical="center"/>
    </xf>
    <xf numFmtId="0" fontId="1" fillId="0" borderId="29" xfId="45" applyFont="1" applyBorder="1" applyAlignment="1">
      <alignment horizontal="left" vertical="top"/>
    </xf>
    <xf numFmtId="0" fontId="1" fillId="0" borderId="25" xfId="45" applyFont="1" applyBorder="1" applyAlignment="1">
      <alignment horizontal="left" vertical="top"/>
    </xf>
    <xf numFmtId="0" fontId="1" fillId="0" borderId="0" xfId="45" applyAlignment="1">
      <alignment horizontal="left"/>
    </xf>
    <xf numFmtId="164" fontId="28" fillId="0" borderId="0" xfId="0" applyNumberFormat="1" applyFont="1" applyFill="1" applyAlignment="1"/>
    <xf numFmtId="0" fontId="26" fillId="0" borderId="0" xfId="0" applyFont="1" applyBorder="1"/>
    <xf numFmtId="0" fontId="26" fillId="25" borderId="15" xfId="0" applyFont="1" applyFill="1" applyBorder="1" applyAlignment="1">
      <alignment horizontal="center" vertical="top" wrapText="1"/>
    </xf>
    <xf numFmtId="0" fontId="26" fillId="0" borderId="18" xfId="0" applyFont="1" applyBorder="1" applyAlignment="1">
      <alignment vertical="top" wrapText="1"/>
    </xf>
    <xf numFmtId="0" fontId="28" fillId="0" borderId="0" xfId="0" applyFont="1" applyAlignment="1">
      <alignment horizontal="left" wrapText="1"/>
    </xf>
    <xf numFmtId="0" fontId="23" fillId="0" borderId="22" xfId="0" applyFont="1" applyBorder="1" applyAlignment="1">
      <alignment horizontal="center" textRotation="90" wrapText="1"/>
    </xf>
    <xf numFmtId="0" fontId="23" fillId="0" borderId="23" xfId="0" applyFont="1" applyBorder="1" applyAlignment="1">
      <alignment horizontal="center" textRotation="90" wrapText="1"/>
    </xf>
    <xf numFmtId="0" fontId="23" fillId="0" borderId="24" xfId="0" applyFont="1" applyBorder="1" applyAlignment="1">
      <alignment horizontal="center" textRotation="90" wrapText="1"/>
    </xf>
    <xf numFmtId="0" fontId="26" fillId="43" borderId="36" xfId="0" applyFont="1" applyFill="1" applyBorder="1" applyAlignment="1">
      <alignment horizontal="center" vertical="top" wrapText="1"/>
    </xf>
    <xf numFmtId="0" fontId="26" fillId="43" borderId="37" xfId="0" applyFont="1" applyFill="1" applyBorder="1" applyAlignment="1">
      <alignment horizontal="center" vertical="top" wrapText="1"/>
    </xf>
    <xf numFmtId="0" fontId="26" fillId="43" borderId="20" xfId="0" applyFont="1" applyFill="1" applyBorder="1" applyAlignment="1">
      <alignment horizontal="center" vertical="top" wrapText="1"/>
    </xf>
    <xf numFmtId="0" fontId="26" fillId="43" borderId="32" xfId="0" applyFont="1" applyFill="1" applyBorder="1" applyAlignment="1">
      <alignment horizontal="center" vertical="top" wrapText="1"/>
    </xf>
    <xf numFmtId="0" fontId="23" fillId="0" borderId="54" xfId="0" applyFont="1" applyBorder="1" applyAlignment="1">
      <alignment horizontal="center" textRotation="90" wrapText="1"/>
    </xf>
    <xf numFmtId="0" fontId="26" fillId="0" borderId="0" xfId="0" applyFont="1" applyBorder="1" applyAlignment="1">
      <alignment vertical="top"/>
    </xf>
    <xf numFmtId="9" fontId="39" fillId="0" borderId="10" xfId="43" applyFont="1" applyBorder="1"/>
    <xf numFmtId="0" fontId="24" fillId="0" borderId="16" xfId="0" applyFont="1" applyBorder="1" applyAlignment="1">
      <alignment vertical="top" wrapText="1"/>
    </xf>
    <xf numFmtId="0" fontId="26" fillId="43" borderId="15" xfId="0" applyFont="1" applyFill="1" applyBorder="1" applyAlignment="1">
      <alignment horizontal="center" vertical="top" wrapText="1"/>
    </xf>
    <xf numFmtId="0" fontId="26" fillId="43" borderId="16" xfId="0" applyFont="1" applyFill="1" applyBorder="1" applyAlignment="1">
      <alignment horizontal="center" vertical="top" wrapText="1"/>
    </xf>
    <xf numFmtId="0" fontId="1" fillId="0" borderId="10" xfId="0" applyFont="1" applyFill="1" applyBorder="1" applyAlignment="1">
      <alignment horizontal="center" vertical="top"/>
    </xf>
    <xf numFmtId="0" fontId="1" fillId="38" borderId="46" xfId="45" applyFill="1" applyBorder="1" applyAlignment="1">
      <alignment horizontal="left" vertical="center"/>
    </xf>
    <xf numFmtId="0" fontId="1" fillId="38" borderId="25" xfId="45" applyFill="1" applyBorder="1" applyAlignment="1">
      <alignment horizontal="left" vertical="center"/>
    </xf>
    <xf numFmtId="0" fontId="66" fillId="0" borderId="55" xfId="45" applyFont="1" applyBorder="1" applyAlignment="1">
      <alignment horizontal="center" vertical="center" wrapText="1"/>
    </xf>
    <xf numFmtId="0" fontId="67" fillId="44" borderId="55" xfId="44" applyFont="1" applyFill="1" applyBorder="1" applyAlignment="1" applyProtection="1">
      <alignment horizontal="center"/>
      <protection locked="0"/>
    </xf>
    <xf numFmtId="0" fontId="66" fillId="44" borderId="55" xfId="45" applyFont="1" applyFill="1" applyBorder="1" applyAlignment="1">
      <alignment horizontal="center"/>
    </xf>
    <xf numFmtId="0" fontId="67" fillId="44" borderId="55" xfId="44" applyFont="1" applyFill="1" applyBorder="1" applyAlignment="1" applyProtection="1">
      <alignment horizontal="center" vertical="top"/>
      <protection locked="0"/>
    </xf>
    <xf numFmtId="0" fontId="67" fillId="0" borderId="55" xfId="44" applyFont="1" applyBorder="1" applyAlignment="1" applyProtection="1">
      <alignment horizontal="center" vertical="top"/>
      <protection locked="0"/>
    </xf>
    <xf numFmtId="0" fontId="66" fillId="0" borderId="55" xfId="44" applyFont="1" applyFill="1" applyBorder="1" applyAlignment="1" applyProtection="1">
      <alignment horizontal="center" vertical="top" wrapText="1"/>
    </xf>
    <xf numFmtId="0" fontId="66" fillId="44" borderId="55" xfId="45" applyFont="1" applyFill="1" applyBorder="1" applyAlignment="1">
      <alignment horizontal="center" vertical="top"/>
    </xf>
    <xf numFmtId="0" fontId="66" fillId="0" borderId="55" xfId="44" applyFont="1" applyBorder="1" applyAlignment="1">
      <alignment horizontal="center" vertical="top"/>
    </xf>
    <xf numFmtId="0" fontId="66" fillId="44" borderId="55" xfId="44" applyFont="1" applyFill="1" applyBorder="1" applyAlignment="1">
      <alignment horizontal="center" vertical="top"/>
    </xf>
    <xf numFmtId="0" fontId="66" fillId="0" borderId="0" xfId="45" applyFont="1" applyAlignment="1">
      <alignment horizontal="center"/>
    </xf>
    <xf numFmtId="0" fontId="1" fillId="0" borderId="14" xfId="45" applyBorder="1" applyAlignment="1">
      <alignment horizontal="center"/>
    </xf>
    <xf numFmtId="0" fontId="1" fillId="0" borderId="38" xfId="45" applyFont="1" applyBorder="1" applyAlignment="1">
      <alignment horizontal="left"/>
    </xf>
    <xf numFmtId="0" fontId="1" fillId="0" borderId="47" xfId="45" applyFont="1" applyBorder="1" applyAlignment="1">
      <alignment horizontal="left" vertical="center"/>
    </xf>
    <xf numFmtId="0" fontId="26" fillId="0" borderId="0" xfId="0" applyFont="1" applyBorder="1" applyAlignment="1">
      <alignment vertical="top" wrapText="1"/>
    </xf>
    <xf numFmtId="9" fontId="27" fillId="0" borderId="10" xfId="43" applyFont="1" applyBorder="1" applyAlignment="1">
      <alignment horizontal="center" vertical="top" wrapText="1"/>
    </xf>
    <xf numFmtId="0" fontId="21" fillId="0" borderId="10" xfId="0" applyFont="1" applyFill="1" applyBorder="1"/>
    <xf numFmtId="0" fontId="21" fillId="0" borderId="15" xfId="0" applyFont="1" applyFill="1" applyBorder="1" applyAlignment="1">
      <alignment horizontal="center" textRotation="90"/>
    </xf>
    <xf numFmtId="0" fontId="71" fillId="0" borderId="57" xfId="0" applyFont="1" applyBorder="1" applyAlignment="1">
      <alignment horizontal="center" textRotation="90" wrapText="1"/>
    </xf>
    <xf numFmtId="0" fontId="70" fillId="0" borderId="57" xfId="0" applyFont="1" applyBorder="1" applyAlignment="1">
      <alignment vertical="top" wrapText="1"/>
    </xf>
    <xf numFmtId="0" fontId="70" fillId="0" borderId="57" xfId="0" applyFont="1" applyBorder="1" applyAlignment="1">
      <alignment horizontal="center"/>
    </xf>
    <xf numFmtId="0" fontId="72" fillId="0" borderId="57" xfId="0" applyFont="1" applyBorder="1" applyAlignment="1">
      <alignment horizontal="center" textRotation="90" wrapText="1"/>
    </xf>
    <xf numFmtId="0" fontId="70" fillId="24" borderId="57" xfId="0" applyFont="1" applyFill="1" applyBorder="1"/>
    <xf numFmtId="0" fontId="70" fillId="0" borderId="57" xfId="0" applyFont="1" applyBorder="1" applyAlignment="1">
      <alignment horizontal="center" vertical="top"/>
    </xf>
    <xf numFmtId="0" fontId="70" fillId="44" borderId="57" xfId="0" applyFont="1" applyFill="1" applyBorder="1" applyAlignment="1">
      <alignment horizontal="center" vertical="top"/>
    </xf>
    <xf numFmtId="0" fontId="73" fillId="0" borderId="58" xfId="0" applyFont="1" applyBorder="1" applyAlignment="1">
      <alignment wrapText="1"/>
    </xf>
    <xf numFmtId="0" fontId="27" fillId="0" borderId="0" xfId="0" applyFont="1"/>
    <xf numFmtId="0" fontId="26" fillId="0" borderId="0" xfId="0" quotePrefix="1" applyFont="1"/>
    <xf numFmtId="0" fontId="1" fillId="0" borderId="10" xfId="42" applyFont="1" applyFill="1" applyBorder="1" applyAlignment="1">
      <alignment horizontal="left" vertical="top" wrapText="1"/>
    </xf>
    <xf numFmtId="0" fontId="23" fillId="0" borderId="10" xfId="0" applyFont="1" applyBorder="1" applyAlignment="1">
      <alignment horizontal="center" vertical="top" wrapText="1"/>
    </xf>
    <xf numFmtId="0" fontId="74" fillId="0" borderId="0" xfId="0" applyFont="1"/>
    <xf numFmtId="0" fontId="75" fillId="0" borderId="0" xfId="0" applyFont="1"/>
    <xf numFmtId="0" fontId="43" fillId="0" borderId="0" xfId="0" applyFont="1"/>
    <xf numFmtId="0" fontId="42" fillId="0" borderId="0" xfId="0" applyFont="1" applyAlignment="1">
      <alignment horizontal="left"/>
    </xf>
    <xf numFmtId="0" fontId="21" fillId="0" borderId="0" xfId="0" applyFont="1" applyAlignment="1">
      <alignment wrapText="1"/>
    </xf>
    <xf numFmtId="0" fontId="21" fillId="0" borderId="0" xfId="0" applyFont="1" applyAlignment="1">
      <alignment horizontal="right" vertical="top" wrapText="1"/>
    </xf>
    <xf numFmtId="0" fontId="20" fillId="0" borderId="10" xfId="0" applyFont="1" applyBorder="1"/>
    <xf numFmtId="0" fontId="20" fillId="0" borderId="10" xfId="0" applyFont="1" applyBorder="1" applyAlignment="1">
      <alignment horizontal="left"/>
    </xf>
    <xf numFmtId="0" fontId="20" fillId="0" borderId="10" xfId="0" applyFont="1" applyBorder="1" applyAlignment="1">
      <alignment horizontal="center" wrapText="1"/>
    </xf>
    <xf numFmtId="0" fontId="20" fillId="0" borderId="0" xfId="0" applyFont="1" applyFill="1" applyBorder="1" applyAlignment="1">
      <alignment horizontal="left"/>
    </xf>
    <xf numFmtId="0" fontId="1" fillId="0" borderId="12" xfId="42" applyFont="1" applyBorder="1" applyAlignment="1">
      <alignment wrapText="1"/>
    </xf>
    <xf numFmtId="0" fontId="77" fillId="0" borderId="29" xfId="48" applyNumberFormat="1" applyFill="1" applyBorder="1" applyAlignment="1">
      <alignment vertical="top" wrapText="1"/>
    </xf>
    <xf numFmtId="0" fontId="1" fillId="0" borderId="0" xfId="42" applyFont="1" applyFill="1" applyBorder="1" applyAlignment="1">
      <alignment vertical="top" wrapText="1"/>
    </xf>
    <xf numFmtId="0" fontId="1" fillId="0" borderId="29" xfId="42" applyFont="1" applyFill="1" applyBorder="1" applyAlignment="1">
      <alignment vertical="top" wrapText="1"/>
    </xf>
    <xf numFmtId="0" fontId="1" fillId="0" borderId="26" xfId="42" applyFont="1" applyFill="1" applyBorder="1" applyAlignment="1">
      <alignment vertical="top" wrapText="1"/>
    </xf>
    <xf numFmtId="0" fontId="1" fillId="0" borderId="25" xfId="42" applyFont="1" applyFill="1" applyBorder="1" applyAlignment="1">
      <alignment vertical="top" wrapText="1"/>
    </xf>
    <xf numFmtId="0" fontId="77" fillId="0" borderId="0" xfId="48"/>
    <xf numFmtId="0" fontId="1" fillId="0" borderId="13" xfId="42" applyFont="1" applyBorder="1" applyAlignment="1">
      <alignment horizontal="center" vertical="top" wrapText="1"/>
    </xf>
    <xf numFmtId="0" fontId="1" fillId="0" borderId="12" xfId="42" applyFont="1" applyBorder="1" applyAlignment="1">
      <alignment vertical="top" wrapText="1"/>
    </xf>
    <xf numFmtId="0" fontId="77" fillId="0" borderId="12" xfId="48" applyBorder="1" applyAlignment="1">
      <alignment vertical="top" wrapText="1"/>
    </xf>
    <xf numFmtId="0" fontId="1" fillId="0" borderId="13" xfId="42" applyFont="1" applyBorder="1" applyAlignment="1">
      <alignment horizontal="left" vertical="top" wrapText="1"/>
    </xf>
    <xf numFmtId="0" fontId="1" fillId="0" borderId="11" xfId="42" applyFont="1" applyBorder="1" applyAlignment="1">
      <alignment horizontal="left" vertical="top" wrapText="1"/>
    </xf>
    <xf numFmtId="0" fontId="77" fillId="0" borderId="13" xfId="48" applyBorder="1"/>
    <xf numFmtId="0" fontId="1" fillId="0" borderId="12" xfId="42" applyFont="1" applyBorder="1" applyAlignment="1">
      <alignment horizontal="left" vertical="top" wrapText="1"/>
    </xf>
    <xf numFmtId="0" fontId="77" fillId="0" borderId="12" xfId="48" applyBorder="1" applyAlignment="1">
      <alignment horizontal="left" vertical="top" wrapText="1"/>
    </xf>
    <xf numFmtId="0" fontId="77" fillId="0" borderId="13" xfId="48" applyBorder="1" applyAlignment="1">
      <alignment vertical="top" wrapText="1"/>
    </xf>
    <xf numFmtId="0" fontId="77" fillId="0" borderId="12" xfId="48" applyBorder="1" applyAlignment="1">
      <alignment wrapText="1"/>
    </xf>
    <xf numFmtId="0" fontId="77" fillId="0" borderId="13" xfId="48" applyBorder="1" applyAlignment="1">
      <alignment horizontal="left" vertical="top" wrapText="1"/>
    </xf>
    <xf numFmtId="0" fontId="1" fillId="0" borderId="11" xfId="42" applyNumberFormat="1" applyFont="1" applyBorder="1" applyAlignment="1">
      <alignment horizontal="left" vertical="top" wrapText="1"/>
    </xf>
    <xf numFmtId="0" fontId="1" fillId="30" borderId="17" xfId="42" applyFont="1" applyFill="1" applyBorder="1" applyAlignment="1">
      <alignment horizontal="left" vertical="top" wrapText="1"/>
    </xf>
    <xf numFmtId="49" fontId="1" fillId="0" borderId="10" xfId="48" applyNumberFormat="1" applyFont="1" applyBorder="1" applyAlignment="1">
      <alignment horizontal="left" vertical="top" wrapText="1"/>
    </xf>
    <xf numFmtId="0" fontId="1" fillId="0" borderId="12" xfId="42" applyFont="1" applyBorder="1"/>
    <xf numFmtId="0" fontId="32" fillId="0" borderId="0" xfId="42" applyBorder="1"/>
    <xf numFmtId="0" fontId="1" fillId="0" borderId="14" xfId="42" applyFont="1" applyBorder="1"/>
    <xf numFmtId="0" fontId="32" fillId="0" borderId="29" xfId="42" applyBorder="1"/>
    <xf numFmtId="0" fontId="77" fillId="0" borderId="12" xfId="48" applyBorder="1"/>
    <xf numFmtId="0" fontId="48" fillId="0" borderId="57" xfId="0" applyFont="1" applyBorder="1" applyAlignment="1">
      <alignment horizontal="center"/>
    </xf>
    <xf numFmtId="0" fontId="48" fillId="0" borderId="57" xfId="0" applyFont="1" applyBorder="1"/>
    <xf numFmtId="0" fontId="48" fillId="0" borderId="59" xfId="0" applyFont="1" applyBorder="1" applyAlignment="1">
      <alignment horizontal="center"/>
    </xf>
    <xf numFmtId="0" fontId="48" fillId="0" borderId="59" xfId="0" applyFont="1" applyBorder="1"/>
    <xf numFmtId="0" fontId="26" fillId="25" borderId="16" xfId="0" applyFont="1" applyFill="1" applyBorder="1" applyAlignment="1">
      <alignment horizontal="left" vertical="top" wrapText="1"/>
    </xf>
    <xf numFmtId="0" fontId="20" fillId="0" borderId="10" xfId="0" applyFont="1" applyBorder="1" applyAlignment="1">
      <alignment horizontal="center" wrapText="1"/>
    </xf>
    <xf numFmtId="0" fontId="78" fillId="0" borderId="57" xfId="0" applyFont="1" applyBorder="1"/>
    <xf numFmtId="0" fontId="78" fillId="0" borderId="59" xfId="0" applyFont="1" applyBorder="1"/>
    <xf numFmtId="0" fontId="1" fillId="0" borderId="0" xfId="0" applyFont="1" applyAlignment="1">
      <alignment horizontal="left"/>
    </xf>
    <xf numFmtId="0" fontId="20" fillId="0" borderId="10" xfId="0" applyFont="1" applyFill="1" applyBorder="1"/>
    <xf numFmtId="0" fontId="50" fillId="0" borderId="0" xfId="45" applyFont="1" applyFill="1" applyAlignment="1">
      <alignment horizontal="left"/>
    </xf>
    <xf numFmtId="0" fontId="1" fillId="0" borderId="0" xfId="45" applyFill="1" applyAlignment="1">
      <alignment horizontal="left"/>
    </xf>
    <xf numFmtId="0" fontId="50" fillId="0" borderId="0" xfId="44" applyFont="1" applyFill="1" applyBorder="1" applyAlignment="1"/>
    <xf numFmtId="0" fontId="1" fillId="0" borderId="28" xfId="45" applyFont="1" applyBorder="1" applyAlignment="1">
      <alignment horizontal="left" vertical="center" wrapText="1"/>
    </xf>
    <xf numFmtId="0" fontId="1" fillId="0" borderId="28" xfId="45" applyFont="1" applyBorder="1" applyAlignment="1">
      <alignment horizontal="left" wrapText="1"/>
    </xf>
    <xf numFmtId="0" fontId="55" fillId="0" borderId="25" xfId="44" applyFont="1" applyBorder="1" applyAlignment="1">
      <alignment horizontal="left" vertical="center" wrapText="1"/>
    </xf>
    <xf numFmtId="0" fontId="55" fillId="0" borderId="0" xfId="44" applyFont="1" applyFill="1" applyBorder="1" applyAlignment="1" applyProtection="1">
      <alignment horizontal="left" wrapText="1"/>
    </xf>
    <xf numFmtId="0" fontId="55" fillId="0" borderId="29" xfId="44" applyFont="1" applyFill="1" applyBorder="1" applyAlignment="1" applyProtection="1">
      <alignment horizontal="left" wrapText="1"/>
    </xf>
    <xf numFmtId="0" fontId="20" fillId="39" borderId="43" xfId="45" applyFont="1" applyFill="1" applyBorder="1" applyAlignment="1">
      <alignment horizontal="center" vertical="center" textRotation="90"/>
    </xf>
    <xf numFmtId="0" fontId="20" fillId="39" borderId="29" xfId="45" applyFont="1" applyFill="1" applyBorder="1" applyAlignment="1">
      <alignment horizontal="center" vertical="center" textRotation="90"/>
    </xf>
    <xf numFmtId="0" fontId="1" fillId="0" borderId="18" xfId="45" applyFont="1" applyFill="1" applyBorder="1" applyAlignment="1" applyProtection="1">
      <alignment horizontal="left" vertical="center" wrapText="1"/>
      <protection locked="0"/>
    </xf>
    <xf numFmtId="0" fontId="1" fillId="0" borderId="14" xfId="44" applyNumberFormat="1" applyFont="1" applyFill="1" applyBorder="1" applyAlignment="1" applyProtection="1">
      <alignment horizontal="left" vertical="center" wrapText="1"/>
    </xf>
    <xf numFmtId="0" fontId="1" fillId="0" borderId="0" xfId="45" applyFont="1" applyFill="1" applyBorder="1" applyAlignment="1">
      <alignment horizontal="left" vertical="center" wrapText="1"/>
    </xf>
    <xf numFmtId="0" fontId="55" fillId="30" borderId="14" xfId="44" applyFont="1" applyFill="1" applyBorder="1" applyAlignment="1" applyProtection="1">
      <alignment vertical="center" wrapText="1"/>
    </xf>
    <xf numFmtId="165" fontId="79" fillId="0" borderId="55" xfId="46" applyNumberFormat="1" applyFont="1" applyBorder="1" applyAlignment="1" applyProtection="1">
      <alignment horizontal="center" textRotation="90"/>
      <protection locked="0"/>
    </xf>
    <xf numFmtId="0" fontId="79" fillId="0" borderId="55" xfId="45" applyFont="1" applyBorder="1" applyAlignment="1">
      <alignment horizontal="center" textRotation="90"/>
    </xf>
    <xf numFmtId="0" fontId="1" fillId="0" borderId="0" xfId="45" applyFont="1" applyBorder="1"/>
    <xf numFmtId="0" fontId="31" fillId="33" borderId="0" xfId="0" applyFont="1" applyFill="1"/>
    <xf numFmtId="0" fontId="26" fillId="33" borderId="0" xfId="0" applyFont="1" applyFill="1" applyAlignment="1">
      <alignment horizontal="center"/>
    </xf>
    <xf numFmtId="0" fontId="26" fillId="33" borderId="0" xfId="0" applyFont="1" applyFill="1"/>
    <xf numFmtId="0" fontId="26" fillId="33" borderId="0" xfId="0" applyFont="1" applyFill="1" applyAlignment="1">
      <alignment vertical="top" wrapText="1"/>
    </xf>
    <xf numFmtId="0" fontId="1" fillId="33" borderId="0" xfId="0" applyFont="1" applyFill="1"/>
    <xf numFmtId="0" fontId="48" fillId="0" borderId="0" xfId="45" applyFont="1" applyAlignment="1">
      <alignment horizontal="left"/>
    </xf>
    <xf numFmtId="0" fontId="26" fillId="0" borderId="10" xfId="0" applyFont="1" applyFill="1" applyBorder="1" applyAlignment="1">
      <alignment horizontal="center" vertical="top" wrapText="1"/>
    </xf>
    <xf numFmtId="0" fontId="66" fillId="44" borderId="55" xfId="45" applyFont="1" applyFill="1" applyBorder="1" applyAlignment="1">
      <alignment horizontal="center" vertical="top"/>
    </xf>
    <xf numFmtId="0" fontId="66" fillId="0" borderId="55" xfId="44" applyFont="1" applyBorder="1" applyAlignment="1">
      <alignment horizontal="center" vertical="top"/>
    </xf>
    <xf numFmtId="0" fontId="26" fillId="33" borderId="10" xfId="0" applyFont="1" applyFill="1" applyBorder="1" applyAlignment="1">
      <alignment horizontal="center" vertical="top" wrapText="1"/>
    </xf>
    <xf numFmtId="0" fontId="26" fillId="33" borderId="20" xfId="0" applyFont="1" applyFill="1" applyBorder="1" applyAlignment="1">
      <alignment horizontal="center" vertical="top" wrapText="1"/>
    </xf>
    <xf numFmtId="0" fontId="56" fillId="0" borderId="10" xfId="0" applyFont="1" applyBorder="1" applyAlignment="1">
      <alignment horizontal="left" vertical="top" wrapText="1"/>
    </xf>
    <xf numFmtId="0" fontId="1" fillId="0" borderId="0" xfId="45" applyFill="1" applyAlignment="1">
      <alignment horizontal="left" vertical="center" wrapText="1"/>
    </xf>
    <xf numFmtId="0" fontId="50" fillId="0" borderId="0" xfId="44" applyFont="1" applyFill="1" applyBorder="1" applyAlignment="1">
      <alignment horizontal="left" vertical="center" wrapText="1"/>
    </xf>
    <xf numFmtId="0" fontId="1" fillId="0" borderId="0" xfId="45" applyFont="1" applyAlignment="1">
      <alignment horizontal="left" vertical="center" wrapText="1"/>
    </xf>
    <xf numFmtId="0" fontId="1" fillId="0" borderId="0" xfId="45" applyAlignment="1">
      <alignment horizontal="left" vertical="center" wrapText="1"/>
    </xf>
    <xf numFmtId="0" fontId="26" fillId="0" borderId="11" xfId="0" applyFont="1" applyFill="1" applyBorder="1" applyAlignment="1">
      <alignment horizontal="center" vertical="top" wrapText="1"/>
    </xf>
    <xf numFmtId="0" fontId="26" fillId="0" borderId="16" xfId="0" applyFont="1" applyFill="1" applyBorder="1" applyAlignment="1">
      <alignment horizontal="center" vertical="top" wrapText="1"/>
    </xf>
    <xf numFmtId="0" fontId="26" fillId="0" borderId="63" xfId="0" applyFont="1" applyFill="1" applyBorder="1" applyAlignment="1">
      <alignment horizontal="center" vertical="top" wrapText="1"/>
    </xf>
    <xf numFmtId="0" fontId="48" fillId="0" borderId="0" xfId="45" applyFont="1" applyBorder="1" applyAlignment="1">
      <alignment horizontal="center" vertical="center" textRotation="90" wrapText="1"/>
    </xf>
    <xf numFmtId="14" fontId="0" fillId="43" borderId="10" xfId="0" applyNumberFormat="1" applyFill="1" applyBorder="1"/>
    <xf numFmtId="14" fontId="0" fillId="43" borderId="11" xfId="0" applyNumberFormat="1" applyFill="1" applyBorder="1"/>
    <xf numFmtId="0" fontId="26" fillId="0" borderId="0" xfId="0" applyFont="1" applyFill="1" applyAlignment="1">
      <alignment wrapText="1"/>
    </xf>
    <xf numFmtId="0" fontId="1" fillId="0" borderId="28" xfId="45" applyFont="1" applyBorder="1" applyAlignment="1">
      <alignment horizontal="left" wrapText="1"/>
    </xf>
    <xf numFmtId="0" fontId="57" fillId="0" borderId="10" xfId="44" applyFont="1" applyFill="1" applyBorder="1" applyAlignment="1" applyProtection="1">
      <alignment horizontal="left" vertical="center" wrapText="1"/>
      <protection locked="0"/>
    </xf>
    <xf numFmtId="0" fontId="55" fillId="0" borderId="52" xfId="44" applyFont="1" applyFill="1" applyBorder="1" applyAlignment="1" applyProtection="1">
      <alignment horizontal="left" vertical="center" wrapText="1"/>
      <protection locked="0"/>
    </xf>
    <xf numFmtId="0" fontId="59" fillId="0" borderId="18" xfId="44" applyFont="1" applyFill="1" applyBorder="1" applyAlignment="1" applyProtection="1">
      <alignment horizontal="left" vertical="center" wrapText="1"/>
    </xf>
    <xf numFmtId="0" fontId="55" fillId="0" borderId="28" xfId="44" applyFont="1" applyFill="1" applyBorder="1" applyAlignment="1" applyProtection="1">
      <alignment horizontal="left" vertical="center" wrapText="1"/>
    </xf>
    <xf numFmtId="0" fontId="59" fillId="0" borderId="26" xfId="44" applyFont="1" applyFill="1" applyBorder="1" applyAlignment="1" applyProtection="1">
      <alignment horizontal="left" vertical="center" wrapText="1"/>
    </xf>
    <xf numFmtId="0" fontId="1" fillId="0" borderId="18" xfId="45" applyFont="1" applyBorder="1" applyAlignment="1">
      <alignment vertical="center" wrapText="1"/>
    </xf>
    <xf numFmtId="0" fontId="1" fillId="0" borderId="26" xfId="45" applyFont="1" applyBorder="1" applyAlignment="1">
      <alignment vertical="center" wrapText="1"/>
    </xf>
    <xf numFmtId="0" fontId="55" fillId="0" borderId="29" xfId="44" applyFont="1" applyBorder="1" applyAlignment="1">
      <alignment horizontal="left" vertical="center"/>
    </xf>
    <xf numFmtId="0" fontId="55" fillId="0" borderId="29" xfId="44" applyFont="1" applyBorder="1" applyAlignment="1">
      <alignment horizontal="left"/>
    </xf>
    <xf numFmtId="0" fontId="1" fillId="0" borderId="17" xfId="45" applyFont="1" applyFill="1" applyBorder="1" applyAlignment="1" applyProtection="1">
      <alignment horizontal="left" vertical="center" wrapText="1"/>
      <protection locked="0"/>
    </xf>
    <xf numFmtId="0" fontId="1" fillId="0" borderId="14" xfId="45" applyFont="1" applyFill="1" applyBorder="1" applyAlignment="1" applyProtection="1">
      <alignment horizontal="left" vertical="center" wrapText="1"/>
      <protection locked="0"/>
    </xf>
    <xf numFmtId="0" fontId="1" fillId="0" borderId="21" xfId="45" applyFont="1" applyFill="1" applyBorder="1" applyAlignment="1" applyProtection="1">
      <alignment horizontal="left" vertical="center" wrapText="1"/>
      <protection locked="0"/>
    </xf>
    <xf numFmtId="0" fontId="1" fillId="0" borderId="14" xfId="44" applyNumberFormat="1" applyFont="1" applyFill="1" applyBorder="1" applyAlignment="1" applyProtection="1">
      <alignment horizontal="left" vertical="center" wrapText="1"/>
    </xf>
    <xf numFmtId="0" fontId="1" fillId="0" borderId="14" xfId="45" applyFont="1" applyFill="1" applyBorder="1" applyAlignment="1">
      <alignment horizontal="left" vertical="center" wrapText="1"/>
    </xf>
    <xf numFmtId="0" fontId="1" fillId="0" borderId="0" xfId="45" applyFont="1" applyFill="1" applyBorder="1" applyAlignment="1">
      <alignment horizontal="left" vertical="center" wrapText="1"/>
    </xf>
    <xf numFmtId="0" fontId="1" fillId="0" borderId="21" xfId="45" applyFont="1" applyFill="1" applyBorder="1" applyAlignment="1">
      <alignment horizontal="left" vertical="center" wrapText="1"/>
    </xf>
    <xf numFmtId="0" fontId="55" fillId="30" borderId="14" xfId="44" applyFont="1" applyFill="1" applyBorder="1" applyAlignment="1" applyProtection="1">
      <alignment vertical="center" wrapText="1"/>
    </xf>
    <xf numFmtId="0" fontId="1" fillId="0" borderId="17" xfId="45" applyFont="1" applyFill="1" applyBorder="1" applyAlignment="1">
      <alignment horizontal="left" vertical="center" wrapText="1"/>
    </xf>
    <xf numFmtId="0" fontId="55" fillId="0" borderId="10" xfId="44" applyFont="1" applyFill="1" applyBorder="1" applyAlignment="1" applyProtection="1">
      <alignment horizontal="left" vertical="center" wrapText="1"/>
      <protection locked="0"/>
    </xf>
    <xf numFmtId="0" fontId="80" fillId="24" borderId="10" xfId="44" applyFont="1" applyFill="1" applyBorder="1" applyAlignment="1" applyProtection="1">
      <alignment horizontal="left" vertical="center"/>
    </xf>
    <xf numFmtId="0" fontId="66" fillId="0" borderId="10" xfId="44" applyFont="1" applyBorder="1" applyAlignment="1">
      <alignment horizontal="left" vertical="center" wrapText="1"/>
    </xf>
    <xf numFmtId="0" fontId="66" fillId="0" borderId="10" xfId="45" applyFont="1" applyBorder="1"/>
    <xf numFmtId="0" fontId="79" fillId="0" borderId="10" xfId="44" applyFont="1" applyFill="1" applyBorder="1" applyAlignment="1" applyProtection="1">
      <alignment horizontal="left" vertical="top" wrapText="1"/>
      <protection locked="0"/>
    </xf>
    <xf numFmtId="0" fontId="1" fillId="0" borderId="16" xfId="45" applyFont="1" applyFill="1" applyBorder="1" applyAlignment="1">
      <alignment horizontal="left" vertical="center" wrapText="1"/>
    </xf>
    <xf numFmtId="0" fontId="1" fillId="0" borderId="15" xfId="45" applyFont="1" applyFill="1" applyBorder="1" applyAlignment="1">
      <alignment horizontal="left" vertical="center" wrapText="1"/>
    </xf>
    <xf numFmtId="0" fontId="1" fillId="0" borderId="17" xfId="45" applyFont="1" applyFill="1" applyBorder="1" applyAlignment="1">
      <alignment vertical="center" wrapText="1"/>
    </xf>
    <xf numFmtId="0" fontId="1" fillId="0" borderId="21" xfId="45" applyFont="1" applyFill="1" applyBorder="1" applyAlignment="1">
      <alignment vertical="center" wrapText="1"/>
    </xf>
    <xf numFmtId="0" fontId="1" fillId="0" borderId="26" xfId="45" applyFont="1" applyBorder="1" applyAlignment="1">
      <alignment wrapText="1"/>
    </xf>
    <xf numFmtId="0" fontId="59" fillId="0" borderId="44" xfId="44" applyFont="1" applyFill="1" applyBorder="1" applyAlignment="1" applyProtection="1">
      <alignment horizontal="left" wrapText="1"/>
    </xf>
    <xf numFmtId="0" fontId="66" fillId="0" borderId="13" xfId="44" applyFont="1" applyFill="1" applyBorder="1" applyAlignment="1" applyProtection="1">
      <alignment horizontal="left" vertical="center" wrapText="1"/>
    </xf>
    <xf numFmtId="0" fontId="80" fillId="24" borderId="15" xfId="44" applyFont="1" applyFill="1" applyBorder="1" applyAlignment="1" applyProtection="1">
      <alignment vertical="center" wrapText="1"/>
    </xf>
    <xf numFmtId="0" fontId="80" fillId="24" borderId="15" xfId="44" applyFont="1" applyFill="1" applyBorder="1" applyAlignment="1" applyProtection="1">
      <alignment horizontal="left" vertical="center"/>
    </xf>
    <xf numFmtId="0" fontId="1" fillId="0" borderId="0" xfId="45" applyFont="1" applyFill="1" applyBorder="1" applyAlignment="1">
      <alignment horizontal="left" vertical="top" wrapText="1"/>
    </xf>
    <xf numFmtId="0" fontId="79" fillId="0" borderId="13" xfId="44" applyFont="1" applyFill="1" applyBorder="1" applyAlignment="1" applyProtection="1">
      <alignment horizontal="left" vertical="top" wrapText="1"/>
      <protection locked="0"/>
    </xf>
    <xf numFmtId="0" fontId="24" fillId="0" borderId="10" xfId="44" applyFont="1" applyFill="1" applyBorder="1" applyAlignment="1">
      <alignment horizontal="center" vertical="center" wrapText="1"/>
    </xf>
    <xf numFmtId="0" fontId="24" fillId="0" borderId="10" xfId="44" applyFont="1" applyFill="1" applyBorder="1" applyAlignment="1" applyProtection="1">
      <alignment horizontal="left" vertical="center" wrapText="1"/>
    </xf>
    <xf numFmtId="0" fontId="1" fillId="34" borderId="17" xfId="45" applyFont="1" applyFill="1" applyBorder="1" applyAlignment="1">
      <alignment horizontal="left" vertical="center" wrapText="1"/>
    </xf>
    <xf numFmtId="0" fontId="20" fillId="34" borderId="21" xfId="45" applyFont="1" applyFill="1" applyBorder="1" applyAlignment="1">
      <alignment horizontal="center" vertical="center" textRotation="90"/>
    </xf>
    <xf numFmtId="0" fontId="20" fillId="34" borderId="17" xfId="45" applyFont="1" applyFill="1" applyBorder="1" applyAlignment="1">
      <alignment horizontal="center" vertical="center" textRotation="90"/>
    </xf>
    <xf numFmtId="0" fontId="55" fillId="34" borderId="17" xfId="44" applyFont="1" applyFill="1" applyBorder="1" applyAlignment="1" applyProtection="1">
      <alignment horizontal="left" wrapText="1"/>
    </xf>
    <xf numFmtId="0" fontId="55" fillId="34" borderId="14" xfId="44" applyFont="1" applyFill="1" applyBorder="1" applyAlignment="1" applyProtection="1">
      <alignment horizontal="left" wrapText="1"/>
    </xf>
    <xf numFmtId="0" fontId="55" fillId="34" borderId="21" xfId="44" applyFont="1" applyFill="1" applyBorder="1" applyAlignment="1" applyProtection="1">
      <alignment horizontal="left" wrapText="1"/>
    </xf>
    <xf numFmtId="0" fontId="1" fillId="34" borderId="14" xfId="45" applyFont="1" applyFill="1" applyBorder="1" applyAlignment="1">
      <alignment wrapText="1"/>
    </xf>
    <xf numFmtId="0" fontId="1" fillId="34" borderId="14" xfId="45" applyFill="1" applyBorder="1"/>
    <xf numFmtId="0" fontId="1" fillId="34" borderId="17" xfId="45" applyFill="1" applyBorder="1"/>
    <xf numFmtId="0" fontId="1" fillId="34" borderId="21" xfId="45" applyFill="1" applyBorder="1"/>
    <xf numFmtId="0" fontId="1" fillId="34" borderId="0" xfId="45" applyFont="1" applyFill="1" applyBorder="1" applyAlignment="1"/>
    <xf numFmtId="0" fontId="1" fillId="34" borderId="0" xfId="45" applyFill="1" applyBorder="1" applyAlignment="1"/>
    <xf numFmtId="0" fontId="1" fillId="34" borderId="26" xfId="45" applyFill="1" applyBorder="1" applyAlignment="1"/>
    <xf numFmtId="0" fontId="1" fillId="34" borderId="14" xfId="45" applyFont="1" applyFill="1" applyBorder="1" applyAlignment="1">
      <alignment horizontal="left"/>
    </xf>
    <xf numFmtId="0" fontId="1" fillId="34" borderId="17" xfId="45" applyFont="1" applyFill="1" applyBorder="1" applyAlignment="1">
      <alignment horizontal="left"/>
    </xf>
    <xf numFmtId="0" fontId="1" fillId="34" borderId="21" xfId="45" applyFont="1" applyFill="1" applyBorder="1" applyAlignment="1">
      <alignment horizontal="left"/>
    </xf>
    <xf numFmtId="0" fontId="66" fillId="0" borderId="80" xfId="45" applyFont="1" applyBorder="1" applyAlignment="1">
      <alignment horizontal="center" vertical="center" wrapText="1"/>
    </xf>
    <xf numFmtId="0" fontId="20" fillId="34" borderId="16" xfId="45" applyFont="1" applyFill="1" applyBorder="1" applyAlignment="1">
      <alignment horizontal="center" vertical="center" textRotation="90"/>
    </xf>
    <xf numFmtId="0" fontId="85" fillId="0" borderId="13" xfId="44" applyFont="1" applyFill="1" applyBorder="1" applyAlignment="1" applyProtection="1">
      <alignment horizontal="left" vertical="center" wrapText="1"/>
      <protection locked="0"/>
    </xf>
    <xf numFmtId="0" fontId="85" fillId="0" borderId="12" xfId="44" applyFont="1" applyFill="1" applyBorder="1" applyAlignment="1" applyProtection="1">
      <alignment horizontal="left" vertical="top" wrapText="1"/>
    </xf>
    <xf numFmtId="0" fontId="55" fillId="34" borderId="29" xfId="44" applyFont="1" applyFill="1" applyBorder="1" applyAlignment="1" applyProtection="1">
      <alignment horizontal="center" vertical="top" wrapText="1"/>
    </xf>
    <xf numFmtId="0" fontId="85" fillId="0" borderId="13" xfId="44" applyFont="1" applyFill="1" applyBorder="1" applyAlignment="1" applyProtection="1">
      <alignment horizontal="left" vertical="top" wrapText="1"/>
    </xf>
    <xf numFmtId="0" fontId="1" fillId="34" borderId="11" xfId="45" applyFont="1" applyFill="1" applyBorder="1" applyAlignment="1">
      <alignment horizontal="center" vertical="top"/>
    </xf>
    <xf numFmtId="0" fontId="55" fillId="34" borderId="13" xfId="44" applyFont="1" applyFill="1" applyBorder="1" applyAlignment="1" applyProtection="1">
      <alignment horizontal="center" vertical="top" wrapText="1"/>
      <protection locked="0"/>
    </xf>
    <xf numFmtId="0" fontId="85" fillId="0" borderId="10" xfId="44" applyFont="1" applyBorder="1" applyAlignment="1">
      <alignment horizontal="left" vertical="top" wrapText="1"/>
    </xf>
    <xf numFmtId="0" fontId="55" fillId="34" borderId="10" xfId="44" applyFont="1" applyFill="1" applyBorder="1" applyAlignment="1">
      <alignment horizontal="center" vertical="top"/>
    </xf>
    <xf numFmtId="9" fontId="53" fillId="34" borderId="10" xfId="44" applyNumberFormat="1" applyFont="1" applyFill="1" applyBorder="1" applyAlignment="1">
      <alignment horizontal="center" vertical="center" wrapText="1"/>
    </xf>
    <xf numFmtId="0" fontId="81" fillId="0" borderId="82" xfId="44" applyFont="1" applyFill="1" applyBorder="1" applyAlignment="1" applyProtection="1">
      <alignment horizontal="center" vertical="center" wrapText="1"/>
    </xf>
    <xf numFmtId="0" fontId="80" fillId="24" borderId="81" xfId="44" applyFont="1" applyFill="1" applyBorder="1" applyAlignment="1" applyProtection="1">
      <alignment horizontal="left" vertical="center"/>
    </xf>
    <xf numFmtId="0" fontId="86" fillId="0" borderId="0" xfId="0" applyFont="1" applyAlignment="1">
      <alignment vertical="top" wrapText="1"/>
    </xf>
    <xf numFmtId="0" fontId="44" fillId="0" borderId="0" xfId="45" applyFont="1"/>
    <xf numFmtId="0" fontId="86" fillId="0" borderId="0" xfId="0" applyFont="1" applyBorder="1" applyAlignment="1">
      <alignment horizontal="center"/>
    </xf>
    <xf numFmtId="0" fontId="87" fillId="0" borderId="57" xfId="0" applyFont="1" applyBorder="1" applyAlignment="1">
      <alignment horizontal="center"/>
    </xf>
    <xf numFmtId="0" fontId="88" fillId="0" borderId="57" xfId="0" applyFont="1" applyBorder="1" applyAlignment="1">
      <alignment horizontal="center" textRotation="90" wrapText="1"/>
    </xf>
    <xf numFmtId="0" fontId="89" fillId="0" borderId="57" xfId="0" applyFont="1" applyBorder="1" applyAlignment="1">
      <alignment textRotation="90" wrapText="1"/>
    </xf>
    <xf numFmtId="0" fontId="89" fillId="0" borderId="57" xfId="0" applyFont="1" applyBorder="1" applyAlignment="1">
      <alignment horizontal="center" textRotation="90" wrapText="1"/>
    </xf>
    <xf numFmtId="0" fontId="89" fillId="0" borderId="0" xfId="0" applyFont="1" applyBorder="1" applyAlignment="1">
      <alignment horizontal="center" textRotation="90" wrapText="1"/>
    </xf>
    <xf numFmtId="0" fontId="44" fillId="0" borderId="57" xfId="0" applyFont="1" applyBorder="1" applyAlignment="1">
      <alignment horizontal="center" wrapText="1"/>
    </xf>
    <xf numFmtId="0" fontId="87" fillId="0" borderId="64" xfId="0" applyFont="1" applyBorder="1" applyAlignment="1">
      <alignment vertical="top" wrapText="1"/>
    </xf>
    <xf numFmtId="0" fontId="44" fillId="0" borderId="57" xfId="45" applyFont="1" applyBorder="1"/>
    <xf numFmtId="0" fontId="44" fillId="0" borderId="57" xfId="0" applyFont="1" applyBorder="1"/>
    <xf numFmtId="0" fontId="90" fillId="0" borderId="57" xfId="0" applyFont="1" applyBorder="1"/>
    <xf numFmtId="0" fontId="87" fillId="0" borderId="0" xfId="0" applyFont="1" applyBorder="1"/>
    <xf numFmtId="0" fontId="91" fillId="0" borderId="62" xfId="0" applyFont="1" applyBorder="1" applyAlignment="1">
      <alignment vertical="top" wrapText="1"/>
    </xf>
    <xf numFmtId="0" fontId="26" fillId="0" borderId="10" xfId="0" applyFont="1" applyFill="1" applyBorder="1" applyAlignment="1">
      <alignment horizontal="center" vertical="top" wrapText="1"/>
    </xf>
    <xf numFmtId="0" fontId="26" fillId="0" borderId="20" xfId="0" applyFont="1" applyFill="1" applyBorder="1" applyAlignment="1">
      <alignment horizontal="center" vertical="top" wrapText="1"/>
    </xf>
    <xf numFmtId="0" fontId="26" fillId="0" borderId="10" xfId="0" applyFont="1" applyFill="1" applyBorder="1" applyAlignment="1">
      <alignment horizontal="center" vertical="justify" wrapText="1"/>
    </xf>
    <xf numFmtId="0" fontId="26" fillId="0" borderId="20" xfId="0" applyFont="1" applyFill="1" applyBorder="1" applyAlignment="1">
      <alignment horizontal="center" vertical="justify" wrapText="1"/>
    </xf>
    <xf numFmtId="0" fontId="26" fillId="45" borderId="16" xfId="0" applyFont="1" applyFill="1" applyBorder="1" applyAlignment="1">
      <alignment horizontal="center" vertical="top" wrapText="1"/>
    </xf>
    <xf numFmtId="0" fontId="26" fillId="45" borderId="15" xfId="0" applyFont="1" applyFill="1" applyBorder="1" applyAlignment="1">
      <alignment horizontal="center" vertical="top" wrapText="1"/>
    </xf>
    <xf numFmtId="14" fontId="26" fillId="25" borderId="16" xfId="0" applyNumberFormat="1" applyFont="1" applyFill="1" applyBorder="1" applyAlignment="1">
      <alignment horizontal="center" vertical="top" wrapText="1"/>
    </xf>
    <xf numFmtId="0" fontId="21" fillId="0" borderId="10" xfId="0" applyFont="1" applyBorder="1" applyAlignment="1">
      <alignment horizontal="center" textRotation="90" wrapText="1"/>
    </xf>
    <xf numFmtId="0" fontId="27" fillId="35" borderId="10" xfId="0" applyFont="1" applyFill="1" applyBorder="1" applyAlignment="1">
      <alignment vertical="top"/>
    </xf>
    <xf numFmtId="0" fontId="27" fillId="37" borderId="10" xfId="0" applyFont="1" applyFill="1" applyBorder="1" applyAlignment="1">
      <alignment horizontal="left" vertical="top"/>
    </xf>
    <xf numFmtId="0" fontId="20" fillId="0" borderId="17" xfId="0" applyFont="1" applyBorder="1" applyAlignment="1">
      <alignment vertical="top" wrapText="1"/>
    </xf>
    <xf numFmtId="9" fontId="39" fillId="0" borderId="10" xfId="0" applyNumberFormat="1" applyFont="1" applyBorder="1"/>
    <xf numFmtId="0" fontId="26" fillId="42" borderId="10" xfId="0" applyFont="1" applyFill="1" applyBorder="1" applyAlignment="1">
      <alignment horizontal="center" vertical="top" wrapText="1"/>
    </xf>
    <xf numFmtId="0" fontId="1" fillId="0" borderId="0" xfId="0" quotePrefix="1" applyFont="1" applyBorder="1" applyAlignment="1">
      <alignment horizontal="left" wrapText="1"/>
    </xf>
    <xf numFmtId="0" fontId="34" fillId="39" borderId="0" xfId="0" applyFont="1" applyFill="1" applyBorder="1" applyAlignment="1">
      <alignment horizontal="left" wrapText="1"/>
    </xf>
    <xf numFmtId="0" fontId="1" fillId="0" borderId="14" xfId="0" quotePrefix="1" applyFont="1" applyBorder="1" applyAlignment="1">
      <alignment horizontal="left"/>
    </xf>
    <xf numFmtId="0" fontId="0" fillId="0" borderId="0" xfId="0" quotePrefix="1" applyAlignment="1">
      <alignment horizontal="left"/>
    </xf>
    <xf numFmtId="0" fontId="33" fillId="0" borderId="0" xfId="0" applyFont="1" applyBorder="1" applyAlignment="1">
      <alignment horizontal="left"/>
    </xf>
    <xf numFmtId="0" fontId="1" fillId="0" borderId="11" xfId="0" applyFont="1" applyFill="1" applyBorder="1" applyAlignment="1">
      <alignment horizontal="center" vertical="top"/>
    </xf>
    <xf numFmtId="0" fontId="1" fillId="0" borderId="12" xfId="0" applyFont="1" applyFill="1" applyBorder="1" applyAlignment="1">
      <alignment horizontal="center" vertical="top"/>
    </xf>
    <xf numFmtId="0" fontId="0" fillId="33" borderId="16" xfId="0" applyFill="1" applyBorder="1" applyAlignment="1">
      <alignment horizontal="left"/>
    </xf>
    <xf numFmtId="0" fontId="0" fillId="33" borderId="15" xfId="0" applyFill="1" applyBorder="1" applyAlignment="1">
      <alignment horizontal="left"/>
    </xf>
    <xf numFmtId="0" fontId="36" fillId="0" borderId="0" xfId="0" applyFont="1" applyAlignment="1">
      <alignment horizontal="left"/>
    </xf>
    <xf numFmtId="0" fontId="1" fillId="0" borderId="10" xfId="0" applyFont="1" applyBorder="1" applyAlignment="1">
      <alignment horizontal="left" vertical="top" wrapText="1"/>
    </xf>
    <xf numFmtId="0" fontId="0" fillId="0" borderId="10" xfId="0" applyBorder="1" applyAlignment="1">
      <alignment horizontal="left" vertical="top" wrapText="1"/>
    </xf>
    <xf numFmtId="0" fontId="1" fillId="0" borderId="17" xfId="0" applyFont="1" applyBorder="1" applyAlignment="1">
      <alignment horizontal="left" vertical="top" wrapText="1"/>
    </xf>
    <xf numFmtId="0" fontId="0" fillId="0" borderId="18" xfId="0" applyBorder="1" applyAlignment="1">
      <alignment horizontal="left" vertical="top" wrapText="1"/>
    </xf>
    <xf numFmtId="0" fontId="0" fillId="0" borderId="28" xfId="0" applyBorder="1" applyAlignment="1">
      <alignment horizontal="left" vertical="top" wrapText="1"/>
    </xf>
    <xf numFmtId="0" fontId="34" fillId="34" borderId="0" xfId="0" applyFont="1" applyFill="1" applyBorder="1" applyAlignment="1">
      <alignment horizontal="left" wrapText="1"/>
    </xf>
    <xf numFmtId="0" fontId="1" fillId="0" borderId="18" xfId="0" applyFont="1" applyBorder="1" applyAlignment="1">
      <alignment horizontal="left" vertical="top" wrapText="1"/>
    </xf>
    <xf numFmtId="0" fontId="1" fillId="0" borderId="28" xfId="0" applyFont="1" applyBorder="1" applyAlignment="1">
      <alignment horizontal="left" vertical="top" wrapText="1"/>
    </xf>
    <xf numFmtId="0" fontId="1" fillId="0" borderId="14" xfId="0" applyFont="1" applyBorder="1" applyAlignment="1">
      <alignment horizontal="left" vertical="top" wrapText="1"/>
    </xf>
    <xf numFmtId="0" fontId="1" fillId="0" borderId="0" xfId="0" applyFont="1" applyBorder="1" applyAlignment="1">
      <alignment horizontal="left" vertical="top" wrapText="1"/>
    </xf>
    <xf numFmtId="0" fontId="1" fillId="0" borderId="29" xfId="0" applyFont="1" applyBorder="1" applyAlignment="1">
      <alignment horizontal="left" vertical="top" wrapText="1"/>
    </xf>
    <xf numFmtId="0" fontId="1" fillId="0" borderId="21" xfId="0" applyFont="1" applyBorder="1" applyAlignment="1">
      <alignment horizontal="left" vertical="top" wrapText="1"/>
    </xf>
    <xf numFmtId="0" fontId="1" fillId="0" borderId="26" xfId="0" applyFont="1" applyBorder="1" applyAlignment="1">
      <alignment horizontal="left" vertical="top" wrapText="1"/>
    </xf>
    <xf numFmtId="0" fontId="1" fillId="0" borderId="25" xfId="0" applyFont="1" applyBorder="1" applyAlignment="1">
      <alignment horizontal="left" vertical="top" wrapText="1"/>
    </xf>
    <xf numFmtId="0" fontId="34" fillId="36" borderId="0" xfId="0" applyFont="1" applyFill="1" applyBorder="1" applyAlignment="1">
      <alignment horizontal="left" wrapText="1"/>
    </xf>
    <xf numFmtId="0" fontId="0" fillId="0" borderId="0" xfId="0" applyBorder="1" applyAlignment="1">
      <alignment horizontal="left" vertical="top" wrapText="1"/>
    </xf>
    <xf numFmtId="0" fontId="0" fillId="0" borderId="29" xfId="0" applyBorder="1" applyAlignment="1">
      <alignment horizontal="left" vertical="top" wrapText="1"/>
    </xf>
    <xf numFmtId="0" fontId="34" fillId="31" borderId="0" xfId="0" applyFont="1" applyFill="1" applyBorder="1" applyAlignment="1">
      <alignment horizontal="left" wrapText="1"/>
    </xf>
    <xf numFmtId="0" fontId="77" fillId="0" borderId="14" xfId="48" applyBorder="1" applyAlignment="1">
      <alignment horizontal="left" vertical="top" wrapText="1"/>
    </xf>
    <xf numFmtId="0" fontId="77" fillId="0" borderId="0" xfId="48" applyBorder="1" applyAlignment="1">
      <alignment horizontal="left" vertical="top" wrapText="1"/>
    </xf>
    <xf numFmtId="0" fontId="77" fillId="0" borderId="29" xfId="48" applyBorder="1" applyAlignment="1">
      <alignment horizontal="left" vertical="top" wrapText="1"/>
    </xf>
    <xf numFmtId="0" fontId="26" fillId="25" borderId="16" xfId="0" applyFont="1" applyFill="1" applyBorder="1" applyAlignment="1">
      <alignment horizontal="center" vertical="top" wrapText="1"/>
    </xf>
    <xf numFmtId="0" fontId="26" fillId="25" borderId="15" xfId="0" applyFont="1" applyFill="1" applyBorder="1" applyAlignment="1">
      <alignment horizontal="center" vertical="top" wrapText="1"/>
    </xf>
    <xf numFmtId="0" fontId="1" fillId="0" borderId="13" xfId="0" applyFont="1" applyFill="1" applyBorder="1" applyAlignment="1">
      <alignment horizontal="center" vertical="top"/>
    </xf>
    <xf numFmtId="0" fontId="0" fillId="0" borderId="18" xfId="0" applyBorder="1" applyAlignment="1">
      <alignment horizontal="center"/>
    </xf>
    <xf numFmtId="0" fontId="0" fillId="0" borderId="14" xfId="0" quotePrefix="1" applyBorder="1" applyAlignment="1">
      <alignment horizontal="left"/>
    </xf>
    <xf numFmtId="0" fontId="1" fillId="0" borderId="0" xfId="0" applyFont="1" applyAlignment="1">
      <alignment horizontal="left" wrapText="1"/>
    </xf>
    <xf numFmtId="0" fontId="0" fillId="0" borderId="0" xfId="0" applyAlignment="1">
      <alignment horizontal="center"/>
    </xf>
    <xf numFmtId="0" fontId="0" fillId="0" borderId="0" xfId="0" applyBorder="1" applyAlignment="1">
      <alignment horizontal="left"/>
    </xf>
    <xf numFmtId="0" fontId="0" fillId="0" borderId="29" xfId="0" applyBorder="1" applyAlignment="1">
      <alignment horizontal="left"/>
    </xf>
    <xf numFmtId="0" fontId="0" fillId="0" borderId="14" xfId="0" applyBorder="1" applyAlignment="1">
      <alignment horizontal="left"/>
    </xf>
    <xf numFmtId="0" fontId="26" fillId="25" borderId="10" xfId="0" applyFont="1" applyFill="1" applyBorder="1" applyAlignment="1">
      <alignment horizontal="left" vertical="top" wrapText="1"/>
    </xf>
    <xf numFmtId="0" fontId="1" fillId="42" borderId="10" xfId="0" applyFont="1" applyFill="1" applyBorder="1" applyAlignment="1">
      <alignment horizontal="left" vertical="top" wrapText="1"/>
    </xf>
    <xf numFmtId="0" fontId="0" fillId="42" borderId="10" xfId="0" applyFill="1" applyBorder="1" applyAlignment="1">
      <alignment horizontal="left" vertical="top" wrapText="1"/>
    </xf>
    <xf numFmtId="166" fontId="1" fillId="42" borderId="10" xfId="0" applyNumberFormat="1" applyFont="1" applyFill="1" applyBorder="1" applyAlignment="1">
      <alignment horizontal="left" vertical="top" wrapText="1"/>
    </xf>
    <xf numFmtId="166" fontId="0" fillId="42" borderId="10" xfId="0" applyNumberFormat="1" applyFill="1" applyBorder="1" applyAlignment="1">
      <alignment horizontal="left" vertical="top" wrapText="1"/>
    </xf>
    <xf numFmtId="0" fontId="20" fillId="0" borderId="16" xfId="0" applyFont="1" applyBorder="1" applyAlignment="1">
      <alignment horizontal="center"/>
    </xf>
    <xf numFmtId="0" fontId="20" fillId="0" borderId="27" xfId="0" applyFont="1" applyBorder="1" applyAlignment="1">
      <alignment horizontal="center"/>
    </xf>
    <xf numFmtId="0" fontId="20" fillId="0" borderId="10" xfId="0" applyFont="1" applyBorder="1" applyAlignment="1">
      <alignment horizontal="center" wrapText="1"/>
    </xf>
    <xf numFmtId="166" fontId="26" fillId="25" borderId="10" xfId="0" applyNumberFormat="1" applyFont="1" applyFill="1" applyBorder="1" applyAlignment="1">
      <alignment horizontal="left" vertical="top" wrapText="1"/>
    </xf>
    <xf numFmtId="0" fontId="1" fillId="0" borderId="0" xfId="0" applyFont="1" applyAlignment="1">
      <alignment horizontal="left" vertical="top" wrapText="1"/>
    </xf>
    <xf numFmtId="0" fontId="20" fillId="0" borderId="15" xfId="0" applyFont="1" applyBorder="1" applyAlignment="1">
      <alignment horizontal="center"/>
    </xf>
    <xf numFmtId="0" fontId="24" fillId="0" borderId="29" xfId="0" applyFont="1" applyBorder="1" applyAlignment="1">
      <alignment horizontal="left" vertical="top" wrapText="1"/>
    </xf>
    <xf numFmtId="0" fontId="24" fillId="0" borderId="25" xfId="0" applyFont="1" applyBorder="1" applyAlignment="1">
      <alignment horizontal="left" vertical="top" wrapText="1"/>
    </xf>
    <xf numFmtId="1" fontId="1" fillId="42" borderId="16" xfId="49" applyNumberFormat="1" applyFont="1" applyFill="1" applyBorder="1" applyAlignment="1">
      <alignment horizontal="left" vertical="top" wrapText="1"/>
    </xf>
    <xf numFmtId="1" fontId="0" fillId="42" borderId="27" xfId="49" applyNumberFormat="1" applyFont="1" applyFill="1" applyBorder="1" applyAlignment="1">
      <alignment horizontal="left" vertical="top" wrapText="1"/>
    </xf>
    <xf numFmtId="1" fontId="0" fillId="42" borderId="15" xfId="49" applyNumberFormat="1" applyFont="1" applyFill="1" applyBorder="1" applyAlignment="1">
      <alignment horizontal="left" vertical="top" wrapText="1"/>
    </xf>
    <xf numFmtId="167" fontId="1" fillId="42" borderId="16" xfId="50" applyNumberFormat="1" applyFont="1" applyFill="1" applyBorder="1" applyAlignment="1">
      <alignment horizontal="left" vertical="top" wrapText="1"/>
    </xf>
    <xf numFmtId="167" fontId="0" fillId="42" borderId="27" xfId="50" applyNumberFormat="1" applyFont="1" applyFill="1" applyBorder="1" applyAlignment="1">
      <alignment horizontal="left" vertical="top" wrapText="1"/>
    </xf>
    <xf numFmtId="167" fontId="0" fillId="42" borderId="15" xfId="50" applyNumberFormat="1" applyFont="1" applyFill="1" applyBorder="1" applyAlignment="1">
      <alignment horizontal="left" vertical="top" wrapText="1"/>
    </xf>
    <xf numFmtId="0" fontId="27" fillId="0" borderId="10" xfId="0" applyFont="1" applyBorder="1" applyAlignment="1">
      <alignment horizontal="left" vertical="top"/>
    </xf>
    <xf numFmtId="0" fontId="27" fillId="0" borderId="26" xfId="0" applyFont="1" applyBorder="1" applyAlignment="1">
      <alignment horizontal="left" vertical="top" wrapText="1"/>
    </xf>
    <xf numFmtId="0" fontId="27" fillId="0" borderId="25" xfId="0" applyFont="1" applyBorder="1" applyAlignment="1">
      <alignment horizontal="left" vertical="top" wrapText="1"/>
    </xf>
    <xf numFmtId="0" fontId="71" fillId="0" borderId="66" xfId="0" applyFont="1" applyBorder="1" applyAlignment="1">
      <alignment horizontal="center" vertical="center" wrapText="1"/>
    </xf>
    <xf numFmtId="0" fontId="71" fillId="0" borderId="67" xfId="0" applyFont="1" applyBorder="1" applyAlignment="1">
      <alignment horizontal="center" vertical="center" wrapText="1"/>
    </xf>
    <xf numFmtId="0" fontId="71" fillId="0" borderId="68"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61" xfId="0" applyFont="1" applyBorder="1" applyAlignment="1">
      <alignment horizontal="center" vertical="center" wrapText="1"/>
    </xf>
    <xf numFmtId="0" fontId="71" fillId="0" borderId="69" xfId="0" applyFont="1" applyBorder="1" applyAlignment="1">
      <alignment horizontal="center" vertical="center" wrapText="1"/>
    </xf>
    <xf numFmtId="0" fontId="71" fillId="0" borderId="62" xfId="0" applyFont="1" applyBorder="1" applyAlignment="1">
      <alignment horizontal="center" vertical="center" wrapText="1"/>
    </xf>
    <xf numFmtId="0" fontId="71" fillId="0" borderId="58" xfId="0" applyFont="1" applyBorder="1" applyAlignment="1">
      <alignment horizontal="center" vertical="center" wrapText="1"/>
    </xf>
    <xf numFmtId="0" fontId="42" fillId="0" borderId="0" xfId="0" applyFont="1" applyFill="1" applyAlignment="1">
      <alignment horizontal="left"/>
    </xf>
    <xf numFmtId="0" fontId="27" fillId="38" borderId="11" xfId="0" applyFont="1" applyFill="1" applyBorder="1" applyAlignment="1">
      <alignment horizontal="left" vertical="top"/>
    </xf>
    <xf numFmtId="0" fontId="27" fillId="38" borderId="13" xfId="0" applyFont="1" applyFill="1" applyBorder="1" applyAlignment="1">
      <alignment horizontal="left" vertical="top"/>
    </xf>
    <xf numFmtId="0" fontId="27" fillId="39" borderId="11" xfId="0" applyFont="1" applyFill="1" applyBorder="1" applyAlignment="1">
      <alignment horizontal="left" vertical="top"/>
    </xf>
    <xf numFmtId="0" fontId="27" fillId="39" borderId="13" xfId="0" applyFont="1" applyFill="1" applyBorder="1" applyAlignment="1">
      <alignment horizontal="left" vertical="top"/>
    </xf>
    <xf numFmtId="0" fontId="27" fillId="37" borderId="11" xfId="0" applyFont="1" applyFill="1" applyBorder="1" applyAlignment="1">
      <alignment horizontal="left" vertical="top"/>
    </xf>
    <xf numFmtId="0" fontId="27" fillId="37" borderId="13" xfId="0" applyFont="1" applyFill="1" applyBorder="1" applyAlignment="1">
      <alignment horizontal="left" vertical="top"/>
    </xf>
    <xf numFmtId="0" fontId="43" fillId="0" borderId="0" xfId="0" applyFont="1" applyAlignment="1">
      <alignment horizontal="left" wrapText="1"/>
    </xf>
    <xf numFmtId="14" fontId="26" fillId="42" borderId="0" xfId="0" applyNumberFormat="1" applyFont="1" applyFill="1" applyAlignment="1">
      <alignment horizontal="center"/>
    </xf>
    <xf numFmtId="0" fontId="27" fillId="0" borderId="11" xfId="0" applyFont="1" applyBorder="1" applyAlignment="1">
      <alignment horizontal="left" vertical="top"/>
    </xf>
    <xf numFmtId="0" fontId="27" fillId="0" borderId="13" xfId="0" applyFont="1" applyBorder="1" applyAlignment="1">
      <alignment horizontal="left" vertical="top"/>
    </xf>
    <xf numFmtId="0" fontId="24" fillId="29" borderId="10" xfId="0" applyFont="1" applyFill="1" applyBorder="1" applyAlignment="1">
      <alignment horizontal="center" vertical="center" textRotation="90" wrapText="1"/>
    </xf>
    <xf numFmtId="0" fontId="24" fillId="28" borderId="11" xfId="0" applyFont="1" applyFill="1" applyBorder="1" applyAlignment="1">
      <alignment horizontal="center" vertical="center" textRotation="90" wrapText="1"/>
    </xf>
    <xf numFmtId="0" fontId="24" fillId="28" borderId="12" xfId="0" applyFont="1" applyFill="1" applyBorder="1" applyAlignment="1">
      <alignment horizontal="center" vertical="center" textRotation="90" wrapText="1"/>
    </xf>
    <xf numFmtId="0" fontId="24" fillId="28" borderId="13" xfId="0" applyFont="1" applyFill="1" applyBorder="1" applyAlignment="1">
      <alignment horizontal="center" vertical="center" textRotation="90" wrapText="1"/>
    </xf>
    <xf numFmtId="0" fontId="24" fillId="0" borderId="11" xfId="0" applyFont="1" applyBorder="1" applyAlignment="1">
      <alignment horizontal="center" vertical="center" textRotation="90" wrapText="1"/>
    </xf>
    <xf numFmtId="0" fontId="24" fillId="0" borderId="12" xfId="0" applyFont="1" applyBorder="1" applyAlignment="1">
      <alignment horizontal="center" vertical="center" textRotation="90" wrapText="1"/>
    </xf>
    <xf numFmtId="0" fontId="24" fillId="0" borderId="13" xfId="0" applyFont="1" applyBorder="1" applyAlignment="1">
      <alignment horizontal="center" vertical="center" textRotation="90" wrapText="1"/>
    </xf>
    <xf numFmtId="0" fontId="24" fillId="27" borderId="11" xfId="0" applyFont="1" applyFill="1" applyBorder="1" applyAlignment="1">
      <alignment horizontal="center" vertical="center" textRotation="90" wrapText="1"/>
    </xf>
    <xf numFmtId="0" fontId="24" fillId="27" borderId="12" xfId="0" applyFont="1" applyFill="1" applyBorder="1" applyAlignment="1">
      <alignment horizontal="center" vertical="center" textRotation="90" wrapText="1"/>
    </xf>
    <xf numFmtId="0" fontId="24" fillId="27" borderId="13" xfId="0" applyFont="1" applyFill="1" applyBorder="1" applyAlignment="1">
      <alignment horizontal="center" vertical="center" textRotation="90" wrapText="1"/>
    </xf>
    <xf numFmtId="0" fontId="24" fillId="26" borderId="11" xfId="0" applyFont="1" applyFill="1" applyBorder="1" applyAlignment="1">
      <alignment horizontal="center" vertical="center" textRotation="90" wrapText="1"/>
    </xf>
    <xf numFmtId="0" fontId="24" fillId="26" borderId="12" xfId="0" applyFont="1" applyFill="1" applyBorder="1" applyAlignment="1">
      <alignment horizontal="center" vertical="center" textRotation="90" wrapText="1"/>
    </xf>
    <xf numFmtId="0" fontId="24" fillId="26" borderId="13" xfId="0" applyFont="1" applyFill="1" applyBorder="1" applyAlignment="1">
      <alignment horizontal="center" vertical="center" textRotation="90" wrapText="1"/>
    </xf>
    <xf numFmtId="0" fontId="26" fillId="0" borderId="0" xfId="0" applyFont="1" applyAlignment="1">
      <alignment horizontal="left" wrapText="1"/>
    </xf>
    <xf numFmtId="0" fontId="27" fillId="40" borderId="11" xfId="0" applyFont="1" applyFill="1" applyBorder="1" applyAlignment="1">
      <alignment horizontal="left" vertical="top"/>
    </xf>
    <xf numFmtId="0" fontId="27" fillId="40" borderId="13" xfId="0" applyFont="1" applyFill="1" applyBorder="1" applyAlignment="1">
      <alignment horizontal="left" vertical="top"/>
    </xf>
    <xf numFmtId="0" fontId="26" fillId="0" borderId="10" xfId="0" applyFont="1" applyFill="1" applyBorder="1" applyAlignment="1">
      <alignment horizontal="center" vertical="top" wrapText="1"/>
    </xf>
    <xf numFmtId="0" fontId="26" fillId="0" borderId="40" xfId="0" applyFont="1" applyBorder="1" applyAlignment="1">
      <alignment horizontal="center" vertical="top" wrapText="1"/>
    </xf>
    <xf numFmtId="0" fontId="26" fillId="0" borderId="41" xfId="0" applyFont="1" applyBorder="1" applyAlignment="1">
      <alignment horizontal="center" vertical="top" wrapText="1"/>
    </xf>
    <xf numFmtId="0" fontId="26" fillId="0" borderId="42" xfId="0" applyFont="1" applyBorder="1" applyAlignment="1">
      <alignment horizontal="center" vertical="top" wrapText="1"/>
    </xf>
    <xf numFmtId="0" fontId="29" fillId="0" borderId="16" xfId="0" applyFont="1" applyBorder="1" applyAlignment="1">
      <alignment horizontal="center" textRotation="90" wrapText="1"/>
    </xf>
    <xf numFmtId="0" fontId="29" fillId="0" borderId="15" xfId="0" applyFont="1" applyBorder="1" applyAlignment="1">
      <alignment horizontal="center" textRotation="90" wrapText="1"/>
    </xf>
    <xf numFmtId="0" fontId="29" fillId="0" borderId="11" xfId="0" applyFont="1" applyFill="1" applyBorder="1" applyAlignment="1">
      <alignment horizontal="center" vertical="top"/>
    </xf>
    <xf numFmtId="0" fontId="29" fillId="0" borderId="12" xfId="0" applyFont="1" applyFill="1" applyBorder="1" applyAlignment="1">
      <alignment horizontal="center" vertical="top"/>
    </xf>
    <xf numFmtId="0" fontId="29" fillId="0" borderId="13" xfId="0" applyFont="1" applyFill="1" applyBorder="1" applyAlignment="1">
      <alignment horizontal="center" vertical="top"/>
    </xf>
    <xf numFmtId="0" fontId="26" fillId="0" borderId="0" xfId="0" applyFont="1" applyAlignment="1">
      <alignment horizontal="left" vertical="top" wrapText="1"/>
    </xf>
    <xf numFmtId="0" fontId="37" fillId="0" borderId="17" xfId="0" applyFont="1" applyBorder="1" applyAlignment="1">
      <alignment horizontal="left" vertical="top" wrapText="1"/>
    </xf>
    <xf numFmtId="0" fontId="37" fillId="0" borderId="18" xfId="0" applyFont="1" applyBorder="1" applyAlignment="1">
      <alignment horizontal="left" vertical="top" wrapText="1"/>
    </xf>
    <xf numFmtId="0" fontId="37" fillId="0" borderId="28" xfId="0" applyFont="1" applyBorder="1" applyAlignment="1">
      <alignment horizontal="left" vertical="top" wrapText="1"/>
    </xf>
    <xf numFmtId="0" fontId="32" fillId="0" borderId="14" xfId="0" applyFont="1" applyBorder="1" applyAlignment="1">
      <alignment horizontal="left" vertical="top" wrapText="1"/>
    </xf>
    <xf numFmtId="0" fontId="32" fillId="0" borderId="0" xfId="0" applyFont="1" applyBorder="1" applyAlignment="1">
      <alignment horizontal="left" vertical="top" wrapText="1"/>
    </xf>
    <xf numFmtId="0" fontId="32" fillId="0" borderId="29" xfId="0" applyFont="1" applyBorder="1" applyAlignment="1">
      <alignment horizontal="left" vertical="top" wrapText="1"/>
    </xf>
    <xf numFmtId="0" fontId="32" fillId="0" borderId="21" xfId="0" applyFont="1" applyBorder="1" applyAlignment="1">
      <alignment horizontal="left" vertical="top" wrapText="1"/>
    </xf>
    <xf numFmtId="0" fontId="32" fillId="0" borderId="26" xfId="0" applyFont="1" applyBorder="1" applyAlignment="1">
      <alignment horizontal="left" vertical="top" wrapText="1"/>
    </xf>
    <xf numFmtId="0" fontId="32" fillId="0" borderId="25" xfId="0" applyFont="1" applyBorder="1" applyAlignment="1">
      <alignment horizontal="left" vertical="top" wrapText="1"/>
    </xf>
    <xf numFmtId="0" fontId="27" fillId="0" borderId="26" xfId="0" applyFont="1" applyBorder="1" applyAlignment="1">
      <alignment horizontal="left" vertical="top"/>
    </xf>
    <xf numFmtId="0" fontId="27" fillId="0" borderId="25" xfId="0" applyFont="1" applyBorder="1" applyAlignment="1">
      <alignment horizontal="left" vertical="top"/>
    </xf>
    <xf numFmtId="0" fontId="71" fillId="0" borderId="57" xfId="0" applyFont="1" applyBorder="1" applyAlignment="1">
      <alignment horizontal="center" vertical="center" wrapText="1"/>
    </xf>
    <xf numFmtId="0" fontId="27" fillId="35" borderId="11" xfId="0" applyFont="1" applyFill="1" applyBorder="1" applyAlignment="1">
      <alignment horizontal="left" vertical="top"/>
    </xf>
    <xf numFmtId="0" fontId="27" fillId="35" borderId="13" xfId="0" applyFont="1" applyFill="1" applyBorder="1" applyAlignment="1">
      <alignment horizontal="left" vertical="top"/>
    </xf>
    <xf numFmtId="0" fontId="20" fillId="41" borderId="11" xfId="0" applyFont="1" applyFill="1" applyBorder="1" applyAlignment="1">
      <alignment horizontal="center" vertical="center" wrapText="1"/>
    </xf>
    <xf numFmtId="0" fontId="20" fillId="41" borderId="12" xfId="0" applyFont="1" applyFill="1" applyBorder="1" applyAlignment="1">
      <alignment horizontal="center" vertical="center" wrapText="1"/>
    </xf>
    <xf numFmtId="0" fontId="20" fillId="41" borderId="13" xfId="0" applyFont="1" applyFill="1" applyBorder="1" applyAlignment="1">
      <alignment horizontal="center" vertical="center" wrapText="1"/>
    </xf>
    <xf numFmtId="0" fontId="1" fillId="0" borderId="0" xfId="0" applyFont="1" applyFill="1" applyAlignment="1">
      <alignment horizontal="left" wrapText="1"/>
    </xf>
    <xf numFmtId="0" fontId="26" fillId="0" borderId="0" xfId="0" applyFont="1" applyFill="1" applyAlignment="1">
      <alignment horizontal="left" vertical="top" wrapText="1"/>
    </xf>
    <xf numFmtId="0" fontId="42" fillId="0" borderId="0" xfId="0" applyFont="1" applyAlignment="1">
      <alignment horizontal="left" wrapText="1"/>
    </xf>
    <xf numFmtId="0" fontId="29" fillId="0" borderId="16" xfId="0" applyFont="1" applyBorder="1" applyAlignment="1">
      <alignment horizontal="center" wrapText="1"/>
    </xf>
    <xf numFmtId="0" fontId="29" fillId="0" borderId="15" xfId="0" applyFont="1" applyBorder="1" applyAlignment="1">
      <alignment horizontal="center" wrapText="1"/>
    </xf>
    <xf numFmtId="0" fontId="35" fillId="29" borderId="10" xfId="0" applyFont="1" applyFill="1" applyBorder="1" applyAlignment="1">
      <alignment horizontal="center" vertical="center" textRotation="90" wrapText="1"/>
    </xf>
    <xf numFmtId="0" fontId="35" fillId="28" borderId="11" xfId="0" applyFont="1" applyFill="1" applyBorder="1" applyAlignment="1">
      <alignment horizontal="center" vertical="center" textRotation="90" wrapText="1"/>
    </xf>
    <xf numFmtId="0" fontId="35" fillId="28" borderId="12" xfId="0" applyFont="1" applyFill="1" applyBorder="1" applyAlignment="1">
      <alignment horizontal="center" vertical="center" textRotation="90" wrapText="1"/>
    </xf>
    <xf numFmtId="0" fontId="35" fillId="28" borderId="13" xfId="0" applyFont="1" applyFill="1" applyBorder="1" applyAlignment="1">
      <alignment horizontal="center" vertical="center" textRotation="90" wrapText="1"/>
    </xf>
    <xf numFmtId="0" fontId="35" fillId="0" borderId="10" xfId="0" applyFont="1" applyBorder="1" applyAlignment="1">
      <alignment horizontal="center" vertical="center" textRotation="90" wrapText="1"/>
    </xf>
    <xf numFmtId="0" fontId="35" fillId="26" borderId="11" xfId="0" applyFont="1" applyFill="1" applyBorder="1" applyAlignment="1">
      <alignment horizontal="center" vertical="center" textRotation="90" wrapText="1"/>
    </xf>
    <xf numFmtId="0" fontId="35" fillId="26" borderId="12" xfId="0" applyFont="1" applyFill="1" applyBorder="1" applyAlignment="1">
      <alignment horizontal="center" vertical="center" textRotation="90" wrapText="1"/>
    </xf>
    <xf numFmtId="0" fontId="35" fillId="26" borderId="13" xfId="0" applyFont="1" applyFill="1" applyBorder="1" applyAlignment="1">
      <alignment horizontal="center" vertical="center" textRotation="90" wrapText="1"/>
    </xf>
    <xf numFmtId="0" fontId="20" fillId="27" borderId="11" xfId="0" applyFont="1" applyFill="1" applyBorder="1" applyAlignment="1">
      <alignment horizontal="center" vertical="center" textRotation="90" wrapText="1"/>
    </xf>
    <xf numFmtId="0" fontId="20" fillId="27" borderId="12" xfId="0" applyFont="1" applyFill="1" applyBorder="1" applyAlignment="1">
      <alignment horizontal="center" vertical="center" textRotation="90" wrapText="1"/>
    </xf>
    <xf numFmtId="0" fontId="20" fillId="27" borderId="13" xfId="0" applyFont="1" applyFill="1" applyBorder="1" applyAlignment="1">
      <alignment horizontal="center" vertical="center" textRotation="90" wrapText="1"/>
    </xf>
    <xf numFmtId="0" fontId="62" fillId="34" borderId="16" xfId="44" applyFont="1" applyFill="1" applyBorder="1" applyAlignment="1">
      <alignment horizontal="center"/>
    </xf>
    <xf numFmtId="0" fontId="62" fillId="34" borderId="15" xfId="44" applyFont="1" applyFill="1" applyBorder="1" applyAlignment="1">
      <alignment horizontal="center"/>
    </xf>
    <xf numFmtId="0" fontId="44" fillId="0" borderId="70" xfId="0" applyFont="1" applyBorder="1" applyAlignment="1">
      <alignment horizontal="center" vertical="top" wrapText="1"/>
    </xf>
    <xf numFmtId="0" fontId="44" fillId="0" borderId="71" xfId="0" applyFont="1" applyBorder="1" applyAlignment="1">
      <alignment horizontal="center" vertical="top" wrapText="1"/>
    </xf>
    <xf numFmtId="0" fontId="44" fillId="0" borderId="72" xfId="0" applyFont="1" applyBorder="1" applyAlignment="1">
      <alignment horizontal="center" vertical="top" wrapText="1"/>
    </xf>
    <xf numFmtId="0" fontId="59" fillId="24" borderId="16" xfId="44" applyFont="1" applyFill="1" applyBorder="1" applyAlignment="1" applyProtection="1">
      <alignment horizontal="left" vertical="center"/>
    </xf>
    <xf numFmtId="0" fontId="59" fillId="24" borderId="27" xfId="44" applyFont="1" applyFill="1" applyBorder="1" applyAlignment="1" applyProtection="1">
      <alignment horizontal="left" vertical="center"/>
    </xf>
    <xf numFmtId="0" fontId="1" fillId="0" borderId="45" xfId="45" applyBorder="1" applyAlignment="1">
      <alignment horizontal="left"/>
    </xf>
    <xf numFmtId="0" fontId="1" fillId="0" borderId="12" xfId="45" applyBorder="1" applyAlignment="1">
      <alignment horizontal="left"/>
    </xf>
    <xf numFmtId="0" fontId="1" fillId="0" borderId="44" xfId="45" applyBorder="1" applyAlignment="1">
      <alignment horizontal="left"/>
    </xf>
    <xf numFmtId="0" fontId="84" fillId="0" borderId="11" xfId="45" applyFont="1" applyBorder="1" applyAlignment="1">
      <alignment horizontal="left" vertical="top" wrapText="1"/>
    </xf>
    <xf numFmtId="0" fontId="84" fillId="0" borderId="12" xfId="45" applyFont="1" applyBorder="1" applyAlignment="1">
      <alignment horizontal="left" vertical="top" wrapText="1"/>
    </xf>
    <xf numFmtId="0" fontId="84" fillId="0" borderId="13" xfId="45" applyFont="1" applyBorder="1" applyAlignment="1">
      <alignment horizontal="left" vertical="top" wrapText="1"/>
    </xf>
    <xf numFmtId="0" fontId="1" fillId="0" borderId="11" xfId="45" applyFont="1" applyFill="1" applyBorder="1" applyAlignment="1">
      <alignment horizontal="center" vertical="top"/>
    </xf>
    <xf numFmtId="0" fontId="1" fillId="0" borderId="12" xfId="45" applyFont="1" applyFill="1" applyBorder="1" applyAlignment="1">
      <alignment horizontal="center" vertical="top"/>
    </xf>
    <xf numFmtId="0" fontId="1" fillId="0" borderId="13" xfId="45" applyFont="1" applyFill="1" applyBorder="1" applyAlignment="1">
      <alignment horizontal="center" vertical="top"/>
    </xf>
    <xf numFmtId="0" fontId="1" fillId="0" borderId="11" xfId="45" applyFont="1" applyBorder="1" applyAlignment="1">
      <alignment horizontal="left" vertical="top" wrapText="1"/>
    </xf>
    <xf numFmtId="0" fontId="1" fillId="0" borderId="12" xfId="45" applyFont="1" applyBorder="1" applyAlignment="1">
      <alignment horizontal="left" vertical="top" wrapText="1"/>
    </xf>
    <xf numFmtId="0" fontId="1" fillId="0" borderId="13" xfId="45" applyFont="1" applyBorder="1" applyAlignment="1">
      <alignment horizontal="left" vertical="top" wrapText="1"/>
    </xf>
    <xf numFmtId="0" fontId="66" fillId="0" borderId="55" xfId="45" applyFont="1" applyBorder="1" applyAlignment="1">
      <alignment horizontal="center" vertical="top"/>
    </xf>
    <xf numFmtId="0" fontId="66" fillId="0" borderId="74" xfId="45" applyFont="1" applyBorder="1" applyAlignment="1">
      <alignment horizontal="left" vertical="center" wrapText="1"/>
    </xf>
    <xf numFmtId="0" fontId="66" fillId="0" borderId="75" xfId="45" applyFont="1" applyBorder="1" applyAlignment="1">
      <alignment horizontal="left" vertical="center" wrapText="1"/>
    </xf>
    <xf numFmtId="0" fontId="66" fillId="0" borderId="76" xfId="45" applyFont="1" applyBorder="1" applyAlignment="1">
      <alignment horizontal="left" vertical="center" wrapText="1"/>
    </xf>
    <xf numFmtId="0" fontId="85" fillId="0" borderId="11" xfId="45" applyFont="1" applyBorder="1" applyAlignment="1">
      <alignment horizontal="left" vertical="top" wrapText="1"/>
    </xf>
    <xf numFmtId="0" fontId="85" fillId="0" borderId="12" xfId="45" applyFont="1" applyBorder="1" applyAlignment="1">
      <alignment horizontal="left" vertical="top" wrapText="1"/>
    </xf>
    <xf numFmtId="0" fontId="85" fillId="0" borderId="13" xfId="45" applyFont="1" applyBorder="1" applyAlignment="1">
      <alignment horizontal="left" vertical="top" wrapText="1"/>
    </xf>
    <xf numFmtId="0" fontId="20" fillId="37" borderId="34" xfId="45" applyFont="1" applyFill="1" applyBorder="1" applyAlignment="1">
      <alignment horizontal="center" vertical="center" textRotation="90" wrapText="1"/>
    </xf>
    <xf numFmtId="0" fontId="20" fillId="37" borderId="28" xfId="45" applyFont="1" applyFill="1" applyBorder="1" applyAlignment="1">
      <alignment horizontal="center" vertical="center" textRotation="90" wrapText="1"/>
    </xf>
    <xf numFmtId="0" fontId="20" fillId="37" borderId="43" xfId="45" applyFont="1" applyFill="1" applyBorder="1" applyAlignment="1">
      <alignment horizontal="center" vertical="center" textRotation="90" wrapText="1"/>
    </xf>
    <xf numFmtId="0" fontId="20" fillId="37" borderId="29" xfId="45" applyFont="1" applyFill="1" applyBorder="1" applyAlignment="1">
      <alignment horizontal="center" vertical="center" textRotation="90" wrapText="1"/>
    </xf>
    <xf numFmtId="0" fontId="20" fillId="37" borderId="39" xfId="45" applyFont="1" applyFill="1" applyBorder="1" applyAlignment="1">
      <alignment horizontal="center" vertical="center" textRotation="90" wrapText="1"/>
    </xf>
    <xf numFmtId="0" fontId="20" fillId="37" borderId="47" xfId="45" applyFont="1" applyFill="1" applyBorder="1" applyAlignment="1">
      <alignment horizontal="center" vertical="center" textRotation="90" wrapText="1"/>
    </xf>
    <xf numFmtId="0" fontId="1" fillId="0" borderId="17" xfId="45" applyFont="1" applyBorder="1" applyAlignment="1">
      <alignment horizontal="left" vertical="center" wrapText="1"/>
    </xf>
    <xf numFmtId="0" fontId="1" fillId="0" borderId="18" xfId="45" applyFont="1" applyBorder="1" applyAlignment="1">
      <alignment horizontal="left" vertical="center" wrapText="1"/>
    </xf>
    <xf numFmtId="0" fontId="1" fillId="0" borderId="28" xfId="45" applyFont="1" applyBorder="1" applyAlignment="1">
      <alignment horizontal="left" vertical="center" wrapText="1"/>
    </xf>
    <xf numFmtId="0" fontId="1" fillId="0" borderId="14" xfId="45" applyFont="1" applyBorder="1" applyAlignment="1">
      <alignment horizontal="left" vertical="center" wrapText="1"/>
    </xf>
    <xf numFmtId="0" fontId="1" fillId="0" borderId="0" xfId="45" applyFont="1" applyBorder="1" applyAlignment="1">
      <alignment horizontal="left" vertical="center" wrapText="1"/>
    </xf>
    <xf numFmtId="0" fontId="1" fillId="0" borderId="29" xfId="45" applyFont="1" applyBorder="1" applyAlignment="1">
      <alignment horizontal="left" vertical="center" wrapText="1"/>
    </xf>
    <xf numFmtId="0" fontId="1" fillId="0" borderId="48" xfId="45" applyFont="1" applyBorder="1" applyAlignment="1">
      <alignment horizontal="left" vertical="center" wrapText="1"/>
    </xf>
    <xf numFmtId="0" fontId="1" fillId="0" borderId="38" xfId="45" applyFont="1" applyBorder="1" applyAlignment="1">
      <alignment horizontal="left" vertical="center" wrapText="1"/>
    </xf>
    <xf numFmtId="0" fontId="1" fillId="0" borderId="47" xfId="45" applyFont="1" applyBorder="1" applyAlignment="1">
      <alignment horizontal="left" vertical="center" wrapText="1"/>
    </xf>
    <xf numFmtId="0" fontId="1" fillId="0" borderId="11" xfId="45" applyFont="1" applyBorder="1" applyAlignment="1">
      <alignment horizontal="center" vertical="top"/>
    </xf>
    <xf numFmtId="0" fontId="1" fillId="0" borderId="12" xfId="45" applyFont="1" applyBorder="1" applyAlignment="1">
      <alignment horizontal="center" vertical="top"/>
    </xf>
    <xf numFmtId="0" fontId="1" fillId="0" borderId="49" xfId="45" applyFont="1" applyBorder="1" applyAlignment="1">
      <alignment horizontal="center" vertical="top"/>
    </xf>
    <xf numFmtId="0" fontId="86" fillId="0" borderId="64" xfId="0" applyFont="1" applyBorder="1" applyAlignment="1">
      <alignment horizontal="center"/>
    </xf>
    <xf numFmtId="0" fontId="86" fillId="0" borderId="65" xfId="0" applyFont="1" applyBorder="1" applyAlignment="1">
      <alignment horizontal="center"/>
    </xf>
    <xf numFmtId="0" fontId="86" fillId="0" borderId="59" xfId="0" applyFont="1" applyBorder="1" applyAlignment="1">
      <alignment horizontal="center"/>
    </xf>
    <xf numFmtId="0" fontId="87" fillId="0" borderId="57" xfId="0" applyFont="1" applyBorder="1" applyAlignment="1">
      <alignment horizontal="center" textRotation="90" wrapText="1"/>
    </xf>
    <xf numFmtId="0" fontId="68" fillId="44" borderId="55" xfId="44" applyFont="1" applyFill="1" applyBorder="1" applyAlignment="1" applyProtection="1">
      <alignment horizontal="center" vertical="top" wrapText="1"/>
    </xf>
    <xf numFmtId="0" fontId="66" fillId="44" borderId="55" xfId="45" applyFont="1" applyFill="1" applyBorder="1" applyAlignment="1">
      <alignment horizontal="center" vertical="top"/>
    </xf>
    <xf numFmtId="0" fontId="66" fillId="0" borderId="55" xfId="44" applyFont="1" applyBorder="1" applyAlignment="1">
      <alignment horizontal="center" vertical="top"/>
    </xf>
    <xf numFmtId="0" fontId="66" fillId="0" borderId="55" xfId="44" applyFont="1" applyFill="1" applyBorder="1" applyAlignment="1" applyProtection="1">
      <alignment horizontal="center" vertical="top" wrapText="1"/>
      <protection locked="0"/>
    </xf>
    <xf numFmtId="0" fontId="1" fillId="0" borderId="11" xfId="45" applyFont="1" applyBorder="1" applyAlignment="1">
      <alignment horizontal="left" vertical="center"/>
    </xf>
    <xf numFmtId="0" fontId="1" fillId="0" borderId="12" xfId="45" applyFont="1" applyBorder="1" applyAlignment="1">
      <alignment horizontal="left" vertical="center"/>
    </xf>
    <xf numFmtId="0" fontId="1" fillId="0" borderId="49" xfId="45" applyFont="1" applyBorder="1" applyAlignment="1">
      <alignment horizontal="left" vertical="center"/>
    </xf>
    <xf numFmtId="0" fontId="1" fillId="0" borderId="13" xfId="45" applyFont="1" applyBorder="1" applyAlignment="1">
      <alignment horizontal="left" vertical="center"/>
    </xf>
    <xf numFmtId="0" fontId="20" fillId="37" borderId="46" xfId="45" applyFont="1" applyFill="1" applyBorder="1" applyAlignment="1">
      <alignment horizontal="center" vertical="center" textRotation="90" wrapText="1"/>
    </xf>
    <xf numFmtId="0" fontId="20" fillId="37" borderId="25" xfId="45" applyFont="1" applyFill="1" applyBorder="1" applyAlignment="1">
      <alignment horizontal="center" vertical="center" textRotation="90" wrapText="1"/>
    </xf>
    <xf numFmtId="0" fontId="1" fillId="0" borderId="17" xfId="45" applyFont="1" applyBorder="1" applyAlignment="1">
      <alignment horizontal="left" wrapText="1"/>
    </xf>
    <xf numFmtId="0" fontId="1" fillId="0" borderId="18" xfId="45" applyFont="1" applyBorder="1" applyAlignment="1">
      <alignment horizontal="left" wrapText="1"/>
    </xf>
    <xf numFmtId="0" fontId="1" fillId="0" borderId="28" xfId="45" applyFont="1" applyBorder="1" applyAlignment="1">
      <alignment horizontal="left" wrapText="1"/>
    </xf>
    <xf numFmtId="0" fontId="1" fillId="0" borderId="14" xfId="45" applyFont="1" applyBorder="1" applyAlignment="1">
      <alignment horizontal="left" wrapText="1"/>
    </xf>
    <xf numFmtId="0" fontId="1" fillId="0" borderId="0" xfId="45" applyFont="1" applyBorder="1" applyAlignment="1">
      <alignment horizontal="left" wrapText="1"/>
    </xf>
    <xf numFmtId="0" fontId="1" fillId="0" borderId="29" xfId="45" applyFont="1" applyBorder="1" applyAlignment="1">
      <alignment horizontal="left" wrapText="1"/>
    </xf>
    <xf numFmtId="0" fontId="1" fillId="0" borderId="21" xfId="45" applyFont="1" applyBorder="1" applyAlignment="1">
      <alignment horizontal="left" wrapText="1"/>
    </xf>
    <xf numFmtId="0" fontId="1" fillId="0" borderId="26" xfId="45" applyFont="1" applyBorder="1" applyAlignment="1">
      <alignment horizontal="left" wrapText="1"/>
    </xf>
    <xf numFmtId="0" fontId="1" fillId="0" borderId="25" xfId="45" applyFont="1" applyBorder="1" applyAlignment="1">
      <alignment horizontal="left" wrapText="1"/>
    </xf>
    <xf numFmtId="0" fontId="1" fillId="0" borderId="13" xfId="45" applyFont="1" applyBorder="1" applyAlignment="1">
      <alignment horizontal="center" vertical="top"/>
    </xf>
    <xf numFmtId="0" fontId="1" fillId="0" borderId="21" xfId="45" applyFont="1" applyBorder="1" applyAlignment="1">
      <alignment horizontal="left" vertical="center" wrapText="1"/>
    </xf>
    <xf numFmtId="0" fontId="1" fillId="0" borderId="26" xfId="45" applyFont="1" applyBorder="1" applyAlignment="1">
      <alignment horizontal="left" vertical="center" wrapText="1"/>
    </xf>
    <xf numFmtId="0" fontId="1" fillId="0" borderId="25" xfId="45" applyFont="1" applyBorder="1" applyAlignment="1">
      <alignment horizontal="left" vertical="center" wrapText="1"/>
    </xf>
    <xf numFmtId="0" fontId="66" fillId="0" borderId="79" xfId="45" applyFont="1" applyBorder="1" applyAlignment="1">
      <alignment horizontal="left" vertical="center" wrapText="1"/>
    </xf>
    <xf numFmtId="0" fontId="83" fillId="0" borderId="11" xfId="45" applyFont="1" applyBorder="1" applyAlignment="1">
      <alignment horizontal="left" vertical="top" wrapText="1"/>
    </xf>
    <xf numFmtId="0" fontId="83" fillId="0" borderId="12" xfId="45" applyFont="1" applyBorder="1" applyAlignment="1">
      <alignment horizontal="left" vertical="top" wrapText="1"/>
    </xf>
    <xf numFmtId="0" fontId="83" fillId="0" borderId="13" xfId="45" applyFont="1" applyBorder="1" applyAlignment="1">
      <alignment horizontal="left" vertical="top" wrapText="1"/>
    </xf>
    <xf numFmtId="0" fontId="20" fillId="40" borderId="34" xfId="45" applyFont="1" applyFill="1" applyBorder="1" applyAlignment="1">
      <alignment horizontal="center" vertical="center" textRotation="90" wrapText="1"/>
    </xf>
    <xf numFmtId="0" fontId="20" fillId="40" borderId="28" xfId="45" applyFont="1" applyFill="1" applyBorder="1" applyAlignment="1">
      <alignment horizontal="center" vertical="center" textRotation="90" wrapText="1"/>
    </xf>
    <xf numFmtId="0" fontId="20" fillId="40" borderId="43" xfId="45" applyFont="1" applyFill="1" applyBorder="1" applyAlignment="1">
      <alignment horizontal="center" vertical="center" textRotation="90" wrapText="1"/>
    </xf>
    <xf numFmtId="0" fontId="20" fillId="40" borderId="29" xfId="45" applyFont="1" applyFill="1" applyBorder="1" applyAlignment="1">
      <alignment horizontal="center" vertical="center" textRotation="90" wrapText="1"/>
    </xf>
    <xf numFmtId="0" fontId="66" fillId="0" borderId="78" xfId="45" applyFont="1" applyBorder="1" applyAlignment="1">
      <alignment horizontal="left" vertical="center" wrapText="1"/>
    </xf>
    <xf numFmtId="0" fontId="1" fillId="0" borderId="11" xfId="45" applyFont="1" applyBorder="1" applyAlignment="1">
      <alignment horizontal="center" vertical="center"/>
    </xf>
    <xf numFmtId="0" fontId="1" fillId="0" borderId="12" xfId="45" applyFont="1" applyBorder="1" applyAlignment="1">
      <alignment horizontal="center" vertical="center"/>
    </xf>
    <xf numFmtId="0" fontId="1" fillId="0" borderId="13" xfId="45" applyFont="1" applyBorder="1" applyAlignment="1">
      <alignment horizontal="center" vertical="center"/>
    </xf>
    <xf numFmtId="0" fontId="69" fillId="0" borderId="74" xfId="45" applyFont="1" applyBorder="1" applyAlignment="1">
      <alignment horizontal="left" vertical="center" wrapText="1"/>
    </xf>
    <xf numFmtId="0" fontId="69" fillId="0" borderId="75" xfId="45" applyFont="1" applyBorder="1" applyAlignment="1">
      <alignment horizontal="left" vertical="center" wrapText="1"/>
    </xf>
    <xf numFmtId="0" fontId="69" fillId="0" borderId="76" xfId="45" applyFont="1" applyBorder="1" applyAlignment="1">
      <alignment horizontal="left" vertical="center" wrapText="1"/>
    </xf>
    <xf numFmtId="0" fontId="20" fillId="40" borderId="46" xfId="45" applyFont="1" applyFill="1" applyBorder="1" applyAlignment="1">
      <alignment horizontal="center" vertical="center" textRotation="90" wrapText="1"/>
    </xf>
    <xf numFmtId="0" fontId="20" fillId="40" borderId="25" xfId="45" applyFont="1" applyFill="1" applyBorder="1" applyAlignment="1">
      <alignment horizontal="center" vertical="center" textRotation="90" wrapText="1"/>
    </xf>
    <xf numFmtId="0" fontId="55" fillId="0" borderId="10" xfId="44" applyFont="1" applyBorder="1" applyAlignment="1">
      <alignment horizontal="center" vertical="top"/>
    </xf>
    <xf numFmtId="0" fontId="55" fillId="0" borderId="11" xfId="44" applyFont="1" applyBorder="1" applyAlignment="1">
      <alignment horizontal="left" vertical="center"/>
    </xf>
    <xf numFmtId="0" fontId="55" fillId="0" borderId="44" xfId="44" applyFont="1" applyBorder="1" applyAlignment="1">
      <alignment horizontal="left" vertical="center"/>
    </xf>
    <xf numFmtId="0" fontId="85" fillId="0" borderId="17" xfId="44" applyFont="1" applyBorder="1" applyAlignment="1">
      <alignment horizontal="left" vertical="top" wrapText="1"/>
    </xf>
    <xf numFmtId="0" fontId="85" fillId="0" borderId="14" xfId="44" applyFont="1" applyBorder="1" applyAlignment="1">
      <alignment horizontal="left" vertical="top" wrapText="1"/>
    </xf>
    <xf numFmtId="0" fontId="66" fillId="0" borderId="74" xfId="44" applyFont="1" applyBorder="1" applyAlignment="1">
      <alignment horizontal="left" vertical="center" wrapText="1"/>
    </xf>
    <xf numFmtId="0" fontId="66" fillId="0" borderId="76" xfId="44" applyFont="1" applyBorder="1" applyAlignment="1">
      <alignment horizontal="left" vertical="center" wrapText="1"/>
    </xf>
    <xf numFmtId="0" fontId="1" fillId="0" borderId="16" xfId="45" applyFont="1" applyBorder="1" applyAlignment="1">
      <alignment horizontal="left" vertical="center" wrapText="1"/>
    </xf>
    <xf numFmtId="0" fontId="1" fillId="0" borderId="27" xfId="45" applyFont="1" applyBorder="1" applyAlignment="1">
      <alignment horizontal="left" vertical="center" wrapText="1"/>
    </xf>
    <xf numFmtId="0" fontId="1" fillId="0" borderId="15" xfId="45" applyFont="1" applyBorder="1" applyAlignment="1">
      <alignment horizontal="left" vertical="center" wrapText="1"/>
    </xf>
    <xf numFmtId="0" fontId="55" fillId="0" borderId="0" xfId="44" applyFont="1" applyBorder="1" applyAlignment="1">
      <alignment horizontal="left" vertical="center" wrapText="1"/>
    </xf>
    <xf numFmtId="0" fontId="55" fillId="0" borderId="29" xfId="44" applyFont="1" applyBorder="1" applyAlignment="1">
      <alignment horizontal="left" vertical="center" wrapText="1"/>
    </xf>
    <xf numFmtId="0" fontId="55" fillId="0" borderId="45" xfId="44" applyFont="1" applyBorder="1" applyAlignment="1">
      <alignment horizontal="left" vertical="center"/>
    </xf>
    <xf numFmtId="0" fontId="55" fillId="0" borderId="12" xfId="44" applyFont="1" applyBorder="1" applyAlignment="1">
      <alignment horizontal="left" vertical="center"/>
    </xf>
    <xf numFmtId="0" fontId="85" fillId="0" borderId="11" xfId="44" applyFont="1" applyBorder="1" applyAlignment="1">
      <alignment horizontal="left" vertical="top" wrapText="1"/>
    </xf>
    <xf numFmtId="0" fontId="85" fillId="0" borderId="12" xfId="44" applyFont="1" applyBorder="1" applyAlignment="1">
      <alignment horizontal="left" vertical="top" wrapText="1"/>
    </xf>
    <xf numFmtId="0" fontId="85" fillId="0" borderId="13" xfId="44" applyFont="1" applyBorder="1" applyAlignment="1">
      <alignment horizontal="left" vertical="top" wrapText="1"/>
    </xf>
    <xf numFmtId="0" fontId="66" fillId="0" borderId="74" xfId="44" applyFont="1" applyBorder="1" applyAlignment="1">
      <alignment horizontal="left"/>
    </xf>
    <xf numFmtId="0" fontId="66" fillId="0" borderId="75" xfId="44" applyFont="1" applyBorder="1" applyAlignment="1">
      <alignment horizontal="left"/>
    </xf>
    <xf numFmtId="0" fontId="66" fillId="0" borderId="76" xfId="44" applyFont="1" applyBorder="1" applyAlignment="1">
      <alignment horizontal="left"/>
    </xf>
    <xf numFmtId="0" fontId="1" fillId="0" borderId="45" xfId="45" applyFont="1" applyBorder="1" applyAlignment="1">
      <alignment horizontal="left" vertical="center"/>
    </xf>
    <xf numFmtId="0" fontId="66" fillId="0" borderId="74" xfId="45" applyFont="1" applyBorder="1" applyAlignment="1">
      <alignment horizontal="left"/>
    </xf>
    <xf numFmtId="0" fontId="66" fillId="0" borderId="76" xfId="45" applyFont="1" applyBorder="1" applyAlignment="1">
      <alignment horizontal="left"/>
    </xf>
    <xf numFmtId="0" fontId="55" fillId="0" borderId="11" xfId="44" applyFont="1" applyFill="1" applyBorder="1" applyAlignment="1">
      <alignment horizontal="center" vertical="top"/>
    </xf>
    <xf numFmtId="0" fontId="55" fillId="0" borderId="12" xfId="44" applyFont="1" applyFill="1" applyBorder="1" applyAlignment="1">
      <alignment horizontal="center" vertical="top"/>
    </xf>
    <xf numFmtId="0" fontId="55" fillId="0" borderId="13" xfId="44" applyFont="1" applyFill="1" applyBorder="1" applyAlignment="1">
      <alignment horizontal="center" vertical="top"/>
    </xf>
    <xf numFmtId="0" fontId="66" fillId="0" borderId="79" xfId="44" applyFont="1" applyBorder="1" applyAlignment="1">
      <alignment horizontal="left" vertical="center" wrapText="1"/>
    </xf>
    <xf numFmtId="0" fontId="66" fillId="0" borderId="75" xfId="44" applyFont="1" applyBorder="1" applyAlignment="1">
      <alignment horizontal="left" vertical="center" wrapText="1"/>
    </xf>
    <xf numFmtId="0" fontId="55" fillId="0" borderId="11" xfId="44" applyFont="1" applyBorder="1" applyAlignment="1">
      <alignment horizontal="center" vertical="top"/>
    </xf>
    <xf numFmtId="0" fontId="55" fillId="0" borderId="12" xfId="44" applyFont="1" applyBorder="1" applyAlignment="1">
      <alignment horizontal="center" vertical="top"/>
    </xf>
    <xf numFmtId="0" fontId="55" fillId="0" borderId="13" xfId="44" applyFont="1" applyBorder="1" applyAlignment="1">
      <alignment horizontal="center" vertical="top"/>
    </xf>
    <xf numFmtId="0" fontId="55" fillId="0" borderId="13" xfId="44" applyFont="1" applyBorder="1" applyAlignment="1">
      <alignment horizontal="left" vertical="center"/>
    </xf>
    <xf numFmtId="0" fontId="83" fillId="0" borderId="17" xfId="44" applyFont="1" applyBorder="1" applyAlignment="1">
      <alignment horizontal="left" vertical="top" wrapText="1"/>
    </xf>
    <xf numFmtId="0" fontId="83" fillId="0" borderId="14" xfId="44" applyFont="1" applyBorder="1" applyAlignment="1">
      <alignment horizontal="left" vertical="top" wrapText="1"/>
    </xf>
    <xf numFmtId="0" fontId="83" fillId="0" borderId="21" xfId="44" applyFont="1" applyBorder="1" applyAlignment="1">
      <alignment horizontal="left" vertical="top" wrapText="1"/>
    </xf>
    <xf numFmtId="0" fontId="55" fillId="0" borderId="14" xfId="44" applyFont="1" applyBorder="1" applyAlignment="1">
      <alignment horizontal="left" vertical="center" wrapText="1"/>
    </xf>
    <xf numFmtId="0" fontId="55" fillId="0" borderId="21" xfId="44" applyFont="1" applyBorder="1" applyAlignment="1">
      <alignment horizontal="left" vertical="center" wrapText="1"/>
    </xf>
    <xf numFmtId="0" fontId="55" fillId="0" borderId="26" xfId="44" applyFont="1" applyBorder="1" applyAlignment="1">
      <alignment horizontal="left" vertical="center" wrapText="1"/>
    </xf>
    <xf numFmtId="0" fontId="55" fillId="0" borderId="25" xfId="44" applyFont="1" applyBorder="1" applyAlignment="1">
      <alignment horizontal="left" vertical="center" wrapText="1"/>
    </xf>
    <xf numFmtId="0" fontId="66" fillId="0" borderId="75" xfId="45" applyFont="1" applyBorder="1" applyAlignment="1">
      <alignment horizontal="left"/>
    </xf>
    <xf numFmtId="0" fontId="1" fillId="0" borderId="11" xfId="45" applyBorder="1" applyAlignment="1">
      <alignment horizontal="center" vertical="center"/>
    </xf>
    <xf numFmtId="0" fontId="1" fillId="0" borderId="12" xfId="45" applyBorder="1" applyAlignment="1">
      <alignment horizontal="center" vertical="center"/>
    </xf>
    <xf numFmtId="0" fontId="1" fillId="0" borderId="13" xfId="45" applyBorder="1" applyAlignment="1">
      <alignment horizontal="center" vertical="center"/>
    </xf>
    <xf numFmtId="0" fontId="20" fillId="38" borderId="34" xfId="45" applyFont="1" applyFill="1" applyBorder="1" applyAlignment="1">
      <alignment horizontal="center" vertical="center" textRotation="90" wrapText="1"/>
    </xf>
    <xf numFmtId="0" fontId="20" fillId="38" borderId="28" xfId="45" applyFont="1" applyFill="1" applyBorder="1" applyAlignment="1">
      <alignment horizontal="center" vertical="center" textRotation="90" wrapText="1"/>
    </xf>
    <xf numFmtId="0" fontId="20" fillId="38" borderId="43" xfId="45" applyFont="1" applyFill="1" applyBorder="1" applyAlignment="1">
      <alignment horizontal="center" vertical="center" textRotation="90" wrapText="1"/>
    </xf>
    <xf numFmtId="0" fontId="20" fillId="38" borderId="29" xfId="45" applyFont="1" applyFill="1" applyBorder="1" applyAlignment="1">
      <alignment horizontal="center" vertical="center" textRotation="90" wrapText="1"/>
    </xf>
    <xf numFmtId="0" fontId="1" fillId="0" borderId="10" xfId="45" applyFont="1" applyBorder="1" applyAlignment="1">
      <alignment horizontal="center" vertical="top"/>
    </xf>
    <xf numFmtId="0" fontId="1" fillId="0" borderId="28" xfId="45" applyBorder="1" applyAlignment="1">
      <alignment horizontal="left" vertical="center"/>
    </xf>
    <xf numFmtId="0" fontId="1" fillId="0" borderId="29" xfId="45" applyBorder="1" applyAlignment="1">
      <alignment horizontal="left" vertical="center"/>
    </xf>
    <xf numFmtId="0" fontId="20" fillId="38" borderId="34" xfId="45" applyFont="1" applyFill="1" applyBorder="1" applyAlignment="1">
      <alignment horizontal="center" vertical="center" textRotation="90"/>
    </xf>
    <xf numFmtId="0" fontId="20" fillId="38" borderId="28" xfId="45" applyFont="1" applyFill="1" applyBorder="1" applyAlignment="1">
      <alignment horizontal="center" vertical="center" textRotation="90"/>
    </xf>
    <xf numFmtId="0" fontId="20" fillId="38" borderId="43" xfId="45" applyFont="1" applyFill="1" applyBorder="1" applyAlignment="1">
      <alignment horizontal="center" vertical="center" textRotation="90"/>
    </xf>
    <xf numFmtId="0" fontId="20" fillId="38" borderId="29" xfId="45" applyFont="1" applyFill="1" applyBorder="1" applyAlignment="1">
      <alignment horizontal="center" vertical="center" textRotation="90"/>
    </xf>
    <xf numFmtId="0" fontId="20" fillId="38" borderId="46" xfId="45" applyFont="1" applyFill="1" applyBorder="1" applyAlignment="1">
      <alignment horizontal="center" vertical="center" textRotation="90"/>
    </xf>
    <xf numFmtId="0" fontId="20" fillId="38" borderId="25" xfId="45" applyFont="1" applyFill="1" applyBorder="1" applyAlignment="1">
      <alignment horizontal="center" vertical="center" textRotation="90"/>
    </xf>
    <xf numFmtId="0" fontId="1" fillId="0" borderId="18" xfId="45" applyBorder="1" applyAlignment="1">
      <alignment horizontal="left" vertical="center" wrapText="1"/>
    </xf>
    <xf numFmtId="0" fontId="1" fillId="0" borderId="28" xfId="45" applyBorder="1" applyAlignment="1">
      <alignment horizontal="left" vertical="center" wrapText="1"/>
    </xf>
    <xf numFmtId="0" fontId="1" fillId="0" borderId="14" xfId="45" applyBorder="1" applyAlignment="1">
      <alignment horizontal="left" vertical="center" wrapText="1"/>
    </xf>
    <xf numFmtId="0" fontId="1" fillId="0" borderId="0" xfId="45" applyBorder="1" applyAlignment="1">
      <alignment horizontal="left" vertical="center" wrapText="1"/>
    </xf>
    <xf numFmtId="0" fontId="1" fillId="0" borderId="29" xfId="45" applyBorder="1" applyAlignment="1">
      <alignment horizontal="left" vertical="center" wrapText="1"/>
    </xf>
    <xf numFmtId="0" fontId="1" fillId="0" borderId="21" xfId="45" applyBorder="1" applyAlignment="1">
      <alignment horizontal="left" vertical="center" wrapText="1"/>
    </xf>
    <xf numFmtId="0" fontId="1" fillId="0" borderId="26" xfId="45" applyBorder="1" applyAlignment="1">
      <alignment horizontal="left" vertical="center" wrapText="1"/>
    </xf>
    <xf numFmtId="0" fontId="1" fillId="0" borderId="25" xfId="45" applyBorder="1" applyAlignment="1">
      <alignment horizontal="left" vertical="center" wrapText="1"/>
    </xf>
    <xf numFmtId="0" fontId="66" fillId="0" borderId="78" xfId="45" applyFont="1" applyBorder="1" applyAlignment="1">
      <alignment horizontal="left"/>
    </xf>
    <xf numFmtId="0" fontId="1" fillId="0" borderId="0" xfId="45" applyFont="1" applyBorder="1" applyAlignment="1">
      <alignment horizontal="left" vertical="top" wrapText="1"/>
    </xf>
    <xf numFmtId="0" fontId="1" fillId="0" borderId="29" xfId="45" applyFont="1" applyBorder="1" applyAlignment="1">
      <alignment horizontal="left" vertical="top" wrapText="1"/>
    </xf>
    <xf numFmtId="0" fontId="1" fillId="0" borderId="27" xfId="45" applyBorder="1" applyAlignment="1">
      <alignment horizontal="left" vertical="center" wrapText="1"/>
    </xf>
    <xf numFmtId="0" fontId="1" fillId="0" borderId="15" xfId="45" applyBorder="1" applyAlignment="1">
      <alignment horizontal="left" vertical="center" wrapText="1"/>
    </xf>
    <xf numFmtId="0" fontId="1" fillId="34" borderId="16" xfId="45" applyFill="1" applyBorder="1" applyAlignment="1">
      <alignment horizontal="left"/>
    </xf>
    <xf numFmtId="0" fontId="1" fillId="34" borderId="15" xfId="45" applyFill="1" applyBorder="1" applyAlignment="1">
      <alignment horizontal="left"/>
    </xf>
    <xf numFmtId="0" fontId="1" fillId="0" borderId="0" xfId="45" applyFont="1" applyBorder="1" applyAlignment="1">
      <alignment horizontal="left" vertical="center"/>
    </xf>
    <xf numFmtId="0" fontId="1" fillId="0" borderId="0" xfId="45" applyBorder="1" applyAlignment="1">
      <alignment horizontal="left" vertical="center"/>
    </xf>
    <xf numFmtId="0" fontId="1" fillId="0" borderId="26" xfId="45" applyBorder="1" applyAlignment="1">
      <alignment horizontal="left" vertical="center"/>
    </xf>
    <xf numFmtId="0" fontId="1" fillId="0" borderId="25" xfId="45" applyBorder="1" applyAlignment="1">
      <alignment horizontal="left" vertical="center"/>
    </xf>
    <xf numFmtId="0" fontId="1" fillId="0" borderId="13" xfId="45" applyBorder="1" applyAlignment="1">
      <alignment horizontal="left"/>
    </xf>
    <xf numFmtId="0" fontId="55" fillId="0" borderId="14" xfId="44" applyFont="1" applyFill="1" applyBorder="1" applyAlignment="1" applyProtection="1">
      <alignment horizontal="left" vertical="center" wrapText="1"/>
    </xf>
    <xf numFmtId="0" fontId="55" fillId="0" borderId="0" xfId="44" applyFont="1" applyFill="1" applyBorder="1" applyAlignment="1" applyProtection="1">
      <alignment horizontal="left" vertical="center" wrapText="1"/>
    </xf>
    <xf numFmtId="0" fontId="55" fillId="0" borderId="29" xfId="44" applyFont="1" applyFill="1" applyBorder="1" applyAlignment="1" applyProtection="1">
      <alignment horizontal="left" vertical="center" wrapText="1"/>
    </xf>
    <xf numFmtId="0" fontId="59" fillId="34" borderId="14" xfId="44" applyFont="1" applyFill="1" applyBorder="1" applyAlignment="1" applyProtection="1">
      <alignment horizontal="left" vertical="center" wrapText="1"/>
    </xf>
    <xf numFmtId="0" fontId="59" fillId="34" borderId="29" xfId="44" applyFont="1" applyFill="1" applyBorder="1" applyAlignment="1" applyProtection="1">
      <alignment horizontal="left" vertical="center" wrapText="1"/>
    </xf>
    <xf numFmtId="0" fontId="55" fillId="0" borderId="18" xfId="44" applyFont="1" applyFill="1" applyBorder="1" applyAlignment="1" applyProtection="1">
      <alignment horizontal="left" wrapText="1"/>
    </xf>
    <xf numFmtId="0" fontId="55" fillId="0" borderId="28" xfId="44" applyFont="1" applyFill="1" applyBorder="1" applyAlignment="1" applyProtection="1">
      <alignment horizontal="left" wrapText="1"/>
    </xf>
    <xf numFmtId="0" fontId="55" fillId="0" borderId="0" xfId="44" applyFont="1" applyFill="1" applyBorder="1" applyAlignment="1" applyProtection="1">
      <alignment horizontal="left" wrapText="1"/>
    </xf>
    <xf numFmtId="0" fontId="55" fillId="0" borderId="29" xfId="44" applyFont="1" applyFill="1" applyBorder="1" applyAlignment="1" applyProtection="1">
      <alignment horizontal="left" wrapText="1"/>
    </xf>
    <xf numFmtId="0" fontId="55" fillId="0" borderId="26" xfId="44" applyFont="1" applyFill="1" applyBorder="1" applyAlignment="1" applyProtection="1">
      <alignment horizontal="left" wrapText="1"/>
    </xf>
    <xf numFmtId="0" fontId="55" fillId="0" borderId="25" xfId="44" applyFont="1" applyFill="1" applyBorder="1" applyAlignment="1" applyProtection="1">
      <alignment horizontal="left" wrapText="1"/>
    </xf>
    <xf numFmtId="0" fontId="55" fillId="0" borderId="11" xfId="44" applyFont="1" applyFill="1" applyBorder="1" applyAlignment="1" applyProtection="1">
      <alignment horizontal="center" vertical="top" wrapText="1"/>
    </xf>
    <xf numFmtId="0" fontId="55" fillId="0" borderId="12" xfId="44" applyFont="1" applyFill="1" applyBorder="1" applyAlignment="1" applyProtection="1">
      <alignment horizontal="center" vertical="top" wrapText="1"/>
    </xf>
    <xf numFmtId="0" fontId="55" fillId="0" borderId="13" xfId="44" applyFont="1" applyFill="1" applyBorder="1" applyAlignment="1" applyProtection="1">
      <alignment horizontal="center" vertical="top" wrapText="1"/>
    </xf>
    <xf numFmtId="0" fontId="80" fillId="0" borderId="74" xfId="44" applyFont="1" applyFill="1" applyBorder="1" applyAlignment="1" applyProtection="1">
      <alignment horizontal="left" vertical="center" wrapText="1"/>
    </xf>
    <xf numFmtId="0" fontId="80" fillId="0" borderId="75" xfId="44" applyFont="1" applyFill="1" applyBorder="1" applyAlignment="1" applyProtection="1">
      <alignment horizontal="left" vertical="center" wrapText="1"/>
    </xf>
    <xf numFmtId="0" fontId="80" fillId="0" borderId="76" xfId="44" applyFont="1" applyFill="1" applyBorder="1" applyAlignment="1" applyProtection="1">
      <alignment horizontal="left" vertical="center" wrapText="1"/>
    </xf>
    <xf numFmtId="0" fontId="59" fillId="0" borderId="45" xfId="44" applyFont="1" applyFill="1" applyBorder="1" applyAlignment="1" applyProtection="1">
      <alignment horizontal="left" wrapText="1"/>
    </xf>
    <xf numFmtId="0" fontId="59" fillId="0" borderId="12" xfId="44" applyFont="1" applyFill="1" applyBorder="1" applyAlignment="1" applyProtection="1">
      <alignment horizontal="left" wrapText="1"/>
    </xf>
    <xf numFmtId="0" fontId="65" fillId="0" borderId="11" xfId="44" applyFont="1" applyFill="1" applyBorder="1" applyAlignment="1" applyProtection="1">
      <alignment horizontal="left" vertical="top" wrapText="1"/>
    </xf>
    <xf numFmtId="0" fontId="65" fillId="0" borderId="12" xfId="44" applyFont="1" applyFill="1" applyBorder="1" applyAlignment="1" applyProtection="1">
      <alignment horizontal="left" vertical="top" wrapText="1"/>
    </xf>
    <xf numFmtId="0" fontId="65" fillId="0" borderId="13" xfId="44" applyFont="1" applyFill="1" applyBorder="1" applyAlignment="1" applyProtection="1">
      <alignment horizontal="left" vertical="top" wrapText="1"/>
    </xf>
    <xf numFmtId="0" fontId="59" fillId="24" borderId="16" xfId="44" applyFont="1" applyFill="1" applyBorder="1" applyAlignment="1" applyProtection="1">
      <alignment horizontal="left" vertical="center" wrapText="1"/>
    </xf>
    <xf numFmtId="0" fontId="59" fillId="24" borderId="27" xfId="44" applyFont="1" applyFill="1" applyBorder="1" applyAlignment="1" applyProtection="1">
      <alignment horizontal="left" vertical="center" wrapText="1"/>
    </xf>
    <xf numFmtId="0" fontId="59" fillId="0" borderId="45" xfId="44" applyFont="1" applyFill="1" applyBorder="1" applyAlignment="1" applyProtection="1">
      <alignment horizontal="center" wrapText="1"/>
    </xf>
    <xf numFmtId="0" fontId="59" fillId="0" borderId="12" xfId="44" applyFont="1" applyFill="1" applyBorder="1" applyAlignment="1" applyProtection="1">
      <alignment horizontal="center" wrapText="1"/>
    </xf>
    <xf numFmtId="0" fontId="59" fillId="0" borderId="44" xfId="44" applyFont="1" applyFill="1" applyBorder="1" applyAlignment="1" applyProtection="1">
      <alignment horizontal="center" wrapText="1"/>
    </xf>
    <xf numFmtId="0" fontId="84" fillId="0" borderId="11" xfId="44" applyFont="1" applyFill="1" applyBorder="1" applyAlignment="1" applyProtection="1">
      <alignment horizontal="left" vertical="top" wrapText="1"/>
    </xf>
    <xf numFmtId="0" fontId="84" fillId="0" borderId="12" xfId="44" applyFont="1" applyFill="1" applyBorder="1" applyAlignment="1" applyProtection="1">
      <alignment horizontal="left" vertical="top" wrapText="1"/>
    </xf>
    <xf numFmtId="0" fontId="84" fillId="0" borderId="13" xfId="44" applyFont="1" applyFill="1" applyBorder="1" applyAlignment="1" applyProtection="1">
      <alignment horizontal="left" vertical="top" wrapText="1"/>
    </xf>
    <xf numFmtId="0" fontId="20" fillId="39" borderId="34" xfId="45" applyFont="1" applyFill="1" applyBorder="1" applyAlignment="1">
      <alignment horizontal="center" vertical="center" textRotation="90" wrapText="1"/>
    </xf>
    <xf numFmtId="0" fontId="20" fillId="39" borderId="28" xfId="45" applyFont="1" applyFill="1" applyBorder="1" applyAlignment="1">
      <alignment horizontal="center" vertical="center" textRotation="90" wrapText="1"/>
    </xf>
    <xf numFmtId="0" fontId="20" fillId="39" borderId="43" xfId="45" applyFont="1" applyFill="1" applyBorder="1" applyAlignment="1">
      <alignment horizontal="center" vertical="center" textRotation="90" wrapText="1"/>
    </xf>
    <xf numFmtId="0" fontId="20" fillId="39" borderId="29" xfId="45" applyFont="1" applyFill="1" applyBorder="1" applyAlignment="1">
      <alignment horizontal="center" vertical="center" textRotation="90" wrapText="1"/>
    </xf>
    <xf numFmtId="0" fontId="20" fillId="39" borderId="46" xfId="45" applyFont="1" applyFill="1" applyBorder="1" applyAlignment="1">
      <alignment horizontal="center" vertical="center" textRotation="90" wrapText="1"/>
    </xf>
    <xf numFmtId="0" fontId="20" fillId="39" borderId="25" xfId="45" applyFont="1" applyFill="1" applyBorder="1" applyAlignment="1">
      <alignment horizontal="center" vertical="center" textRotation="90" wrapText="1"/>
    </xf>
    <xf numFmtId="0" fontId="1" fillId="0" borderId="11" xfId="45" applyBorder="1" applyAlignment="1">
      <alignment horizontal="center" vertical="top"/>
    </xf>
    <xf numFmtId="0" fontId="1" fillId="0" borderId="12" xfId="45" applyBorder="1" applyAlignment="1">
      <alignment horizontal="center" vertical="top"/>
    </xf>
    <xf numFmtId="0" fontId="1" fillId="0" borderId="13" xfId="45" applyBorder="1" applyAlignment="1">
      <alignment horizontal="center" vertical="top"/>
    </xf>
    <xf numFmtId="0" fontId="20" fillId="39" borderId="34" xfId="45" applyFont="1" applyFill="1" applyBorder="1" applyAlignment="1">
      <alignment horizontal="center" vertical="center" textRotation="90"/>
    </xf>
    <xf numFmtId="0" fontId="20" fillId="39" borderId="28" xfId="45" applyFont="1" applyFill="1" applyBorder="1" applyAlignment="1">
      <alignment horizontal="center" vertical="center" textRotation="90"/>
    </xf>
    <xf numFmtId="0" fontId="20" fillId="39" borderId="43" xfId="45" applyFont="1" applyFill="1" applyBorder="1" applyAlignment="1">
      <alignment horizontal="center" vertical="center" textRotation="90"/>
    </xf>
    <xf numFmtId="0" fontId="20" fillId="39" borderId="29" xfId="45" applyFont="1" applyFill="1" applyBorder="1" applyAlignment="1">
      <alignment horizontal="center" vertical="center" textRotation="90"/>
    </xf>
    <xf numFmtId="0" fontId="57" fillId="0" borderId="11" xfId="44" applyFont="1" applyFill="1" applyBorder="1" applyAlignment="1" applyProtection="1">
      <alignment horizontal="center" vertical="center" wrapText="1"/>
      <protection locked="0"/>
    </xf>
    <xf numFmtId="0" fontId="57" fillId="0" borderId="13" xfId="44" applyFont="1" applyFill="1" applyBorder="1" applyAlignment="1" applyProtection="1">
      <alignment horizontal="center" vertical="center" wrapText="1"/>
      <protection locked="0"/>
    </xf>
    <xf numFmtId="0" fontId="1" fillId="0" borderId="18" xfId="45" applyFont="1" applyFill="1" applyBorder="1" applyAlignment="1">
      <alignment horizontal="left" vertical="center" wrapText="1"/>
    </xf>
    <xf numFmtId="0" fontId="1" fillId="0" borderId="28" xfId="45" applyFont="1" applyFill="1" applyBorder="1" applyAlignment="1">
      <alignment horizontal="left" vertical="center" wrapText="1"/>
    </xf>
    <xf numFmtId="0" fontId="1" fillId="0" borderId="26" xfId="45" applyFont="1" applyFill="1" applyBorder="1" applyAlignment="1">
      <alignment horizontal="left" vertical="center" wrapText="1"/>
    </xf>
    <xf numFmtId="0" fontId="1" fillId="0" borderId="25" xfId="45" applyFont="1" applyFill="1" applyBorder="1" applyAlignment="1">
      <alignment horizontal="left" vertical="center" wrapText="1"/>
    </xf>
    <xf numFmtId="0" fontId="79" fillId="0" borderId="11" xfId="44" applyFont="1" applyFill="1" applyBorder="1" applyAlignment="1" applyProtection="1">
      <alignment horizontal="left" vertical="top" wrapText="1"/>
      <protection locked="0"/>
    </xf>
    <xf numFmtId="0" fontId="79" fillId="0" borderId="13" xfId="44" applyFont="1" applyFill="1" applyBorder="1" applyAlignment="1" applyProtection="1">
      <alignment horizontal="left" vertical="top" wrapText="1"/>
      <protection locked="0"/>
    </xf>
    <xf numFmtId="0" fontId="55" fillId="0" borderId="45" xfId="44" applyFont="1" applyFill="1" applyBorder="1" applyAlignment="1" applyProtection="1">
      <alignment horizontal="left" vertical="center" wrapText="1"/>
      <protection locked="0"/>
    </xf>
    <xf numFmtId="0" fontId="55" fillId="0" borderId="12" xfId="44" applyFont="1" applyFill="1" applyBorder="1" applyAlignment="1" applyProtection="1">
      <alignment horizontal="left" vertical="center" wrapText="1"/>
      <protection locked="0"/>
    </xf>
    <xf numFmtId="0" fontId="85" fillId="0" borderId="11" xfId="44" applyFont="1" applyFill="1" applyBorder="1" applyAlignment="1" applyProtection="1">
      <alignment horizontal="left" vertical="top" wrapText="1"/>
      <protection locked="0"/>
    </xf>
    <xf numFmtId="0" fontId="85" fillId="0" borderId="12" xfId="44" applyFont="1" applyFill="1" applyBorder="1" applyAlignment="1" applyProtection="1">
      <alignment horizontal="left" vertical="top" wrapText="1"/>
      <protection locked="0"/>
    </xf>
    <xf numFmtId="0" fontId="85" fillId="0" borderId="13" xfId="44" applyFont="1" applyFill="1" applyBorder="1" applyAlignment="1" applyProtection="1">
      <alignment horizontal="left" vertical="top" wrapText="1"/>
      <protection locked="0"/>
    </xf>
    <xf numFmtId="0" fontId="66" fillId="0" borderId="74" xfId="44" applyFont="1" applyFill="1" applyBorder="1" applyAlignment="1" applyProtection="1">
      <alignment horizontal="left" vertical="center" wrapText="1"/>
      <protection locked="0"/>
    </xf>
    <xf numFmtId="0" fontId="66" fillId="0" borderId="75" xfId="44" applyFont="1" applyFill="1" applyBorder="1" applyAlignment="1" applyProtection="1">
      <alignment horizontal="left" vertical="center" wrapText="1"/>
      <protection locked="0"/>
    </xf>
    <xf numFmtId="0" fontId="66" fillId="0" borderId="76" xfId="44" applyFont="1" applyFill="1" applyBorder="1" applyAlignment="1" applyProtection="1">
      <alignment horizontal="left" vertical="center" wrapText="1"/>
      <protection locked="0"/>
    </xf>
    <xf numFmtId="0" fontId="1" fillId="0" borderId="17" xfId="45" applyFont="1" applyFill="1" applyBorder="1" applyAlignment="1" applyProtection="1">
      <alignment horizontal="left" vertical="center" wrapText="1"/>
      <protection locked="0"/>
    </xf>
    <xf numFmtId="0" fontId="1" fillId="0" borderId="18" xfId="45" applyFont="1" applyFill="1" applyBorder="1" applyAlignment="1" applyProtection="1">
      <alignment horizontal="left" vertical="center" wrapText="1"/>
      <protection locked="0"/>
    </xf>
    <xf numFmtId="0" fontId="1" fillId="0" borderId="28" xfId="45" applyFont="1" applyFill="1" applyBorder="1" applyAlignment="1" applyProtection="1">
      <alignment horizontal="left" vertical="center" wrapText="1"/>
      <protection locked="0"/>
    </xf>
    <xf numFmtId="0" fontId="1" fillId="0" borderId="14" xfId="45" applyFont="1" applyFill="1" applyBorder="1" applyAlignment="1" applyProtection="1">
      <alignment horizontal="left" vertical="center" wrapText="1"/>
      <protection locked="0"/>
    </xf>
    <xf numFmtId="0" fontId="1" fillId="0" borderId="0" xfId="45" applyFont="1" applyFill="1" applyBorder="1" applyAlignment="1" applyProtection="1">
      <alignment horizontal="left" vertical="center" wrapText="1"/>
      <protection locked="0"/>
    </xf>
    <xf numFmtId="0" fontId="1" fillId="0" borderId="29" xfId="45" applyFont="1" applyFill="1" applyBorder="1" applyAlignment="1" applyProtection="1">
      <alignment horizontal="left" vertical="center" wrapText="1"/>
      <protection locked="0"/>
    </xf>
    <xf numFmtId="0" fontId="1" fillId="0" borderId="21" xfId="45" applyFont="1" applyFill="1" applyBorder="1" applyAlignment="1" applyProtection="1">
      <alignment horizontal="left" vertical="center" wrapText="1"/>
      <protection locked="0"/>
    </xf>
    <xf numFmtId="0" fontId="1" fillId="0" borderId="26" xfId="45" applyFont="1" applyFill="1" applyBorder="1" applyAlignment="1" applyProtection="1">
      <alignment horizontal="left" vertical="center" wrapText="1"/>
      <protection locked="0"/>
    </xf>
    <xf numFmtId="0" fontId="1" fillId="0" borderId="25" xfId="45" applyFont="1" applyFill="1" applyBorder="1" applyAlignment="1" applyProtection="1">
      <alignment horizontal="left" vertical="center" wrapText="1"/>
      <protection locked="0"/>
    </xf>
    <xf numFmtId="0" fontId="55" fillId="0" borderId="11" xfId="44" applyFont="1" applyFill="1" applyBorder="1" applyAlignment="1" applyProtection="1">
      <alignment horizontal="center" vertical="top" wrapText="1"/>
      <protection locked="0"/>
    </xf>
    <xf numFmtId="0" fontId="55" fillId="0" borderId="12" xfId="44" applyFont="1" applyFill="1" applyBorder="1" applyAlignment="1" applyProtection="1">
      <alignment horizontal="center" vertical="top" wrapText="1"/>
      <protection locked="0"/>
    </xf>
    <xf numFmtId="0" fontId="55" fillId="0" borderId="13" xfId="44" applyFont="1" applyFill="1" applyBorder="1" applyAlignment="1" applyProtection="1">
      <alignment horizontal="center" vertical="top" wrapText="1"/>
      <protection locked="0"/>
    </xf>
    <xf numFmtId="0" fontId="55" fillId="0" borderId="11" xfId="44" applyFont="1" applyFill="1" applyBorder="1" applyAlignment="1" applyProtection="1">
      <alignment horizontal="left" vertical="center" wrapText="1"/>
      <protection locked="0"/>
    </xf>
    <xf numFmtId="0" fontId="55" fillId="0" borderId="13" xfId="44" applyFont="1" applyFill="1" applyBorder="1" applyAlignment="1" applyProtection="1">
      <alignment horizontal="left" vertical="center" wrapText="1"/>
      <protection locked="0"/>
    </xf>
    <xf numFmtId="0" fontId="55" fillId="0" borderId="50" xfId="44" applyFont="1" applyFill="1" applyBorder="1" applyAlignment="1" applyProtection="1">
      <alignment horizontal="left" vertical="center" wrapText="1"/>
      <protection locked="0"/>
    </xf>
    <xf numFmtId="0" fontId="55" fillId="0" borderId="51" xfId="44" applyFont="1" applyFill="1" applyBorder="1" applyAlignment="1" applyProtection="1">
      <alignment horizontal="left" vertical="center" wrapText="1"/>
      <protection locked="0"/>
    </xf>
    <xf numFmtId="0" fontId="84" fillId="0" borderId="11" xfId="44" applyFont="1" applyFill="1" applyBorder="1" applyAlignment="1" applyProtection="1">
      <alignment horizontal="left" vertical="center" wrapText="1"/>
      <protection locked="0"/>
    </xf>
    <xf numFmtId="0" fontId="84" fillId="0" borderId="13" xfId="44" applyFont="1" applyFill="1" applyBorder="1" applyAlignment="1" applyProtection="1">
      <alignment horizontal="left" vertical="center" wrapText="1"/>
      <protection locked="0"/>
    </xf>
    <xf numFmtId="0" fontId="55" fillId="0" borderId="11" xfId="44" applyFont="1" applyFill="1" applyBorder="1" applyAlignment="1" applyProtection="1">
      <alignment horizontal="center" vertical="center" wrapText="1"/>
      <protection locked="0"/>
    </xf>
    <xf numFmtId="0" fontId="55" fillId="0" borderId="12" xfId="44" applyFont="1" applyFill="1" applyBorder="1" applyAlignment="1" applyProtection="1">
      <alignment horizontal="center" vertical="center" wrapText="1"/>
      <protection locked="0"/>
    </xf>
    <xf numFmtId="0" fontId="66" fillId="0" borderId="60" xfId="44" applyFont="1" applyFill="1" applyBorder="1" applyAlignment="1" applyProtection="1">
      <alignment horizontal="left" vertical="center" wrapText="1"/>
      <protection locked="0"/>
    </xf>
    <xf numFmtId="0" fontId="66" fillId="0" borderId="73" xfId="44" applyFont="1" applyFill="1" applyBorder="1" applyAlignment="1" applyProtection="1">
      <alignment horizontal="left" vertical="center" wrapText="1"/>
      <protection locked="0"/>
    </xf>
    <xf numFmtId="0" fontId="1" fillId="0" borderId="21" xfId="45" applyFont="1" applyFill="1" applyBorder="1" applyAlignment="1">
      <alignment horizontal="left" vertical="center" wrapText="1"/>
    </xf>
    <xf numFmtId="0" fontId="1" fillId="34" borderId="14" xfId="45" applyFont="1" applyFill="1" applyBorder="1" applyAlignment="1">
      <alignment horizontal="left" vertical="center" wrapText="1"/>
    </xf>
    <xf numFmtId="0" fontId="1" fillId="34" borderId="0" xfId="45" applyFont="1" applyFill="1" applyBorder="1" applyAlignment="1">
      <alignment horizontal="left" vertical="center" wrapText="1"/>
    </xf>
    <xf numFmtId="0" fontId="1" fillId="0" borderId="18" xfId="45" applyFont="1" applyFill="1" applyBorder="1" applyAlignment="1">
      <alignment vertical="center" wrapText="1"/>
    </xf>
    <xf numFmtId="0" fontId="1" fillId="0" borderId="28" xfId="45" applyFont="1" applyFill="1" applyBorder="1" applyAlignment="1">
      <alignment vertical="center" wrapText="1"/>
    </xf>
    <xf numFmtId="0" fontId="1" fillId="0" borderId="26" xfId="45" applyFont="1" applyFill="1" applyBorder="1" applyAlignment="1">
      <alignment vertical="center" wrapText="1"/>
    </xf>
    <xf numFmtId="0" fontId="1" fillId="0" borderId="25" xfId="45" applyFont="1" applyFill="1" applyBorder="1" applyAlignment="1">
      <alignment vertical="center" wrapText="1"/>
    </xf>
    <xf numFmtId="0" fontId="20" fillId="0" borderId="34" xfId="45" applyFont="1" applyBorder="1" applyAlignment="1">
      <alignment horizontal="center" vertical="center" textRotation="90"/>
    </xf>
    <xf numFmtId="0" fontId="20" fillId="0" borderId="28" xfId="45" applyFont="1" applyBorder="1" applyAlignment="1">
      <alignment horizontal="center" vertical="center" textRotation="90"/>
    </xf>
    <xf numFmtId="0" fontId="20" fillId="0" borderId="43" xfId="45" applyFont="1" applyBorder="1" applyAlignment="1">
      <alignment horizontal="center" vertical="center" textRotation="90"/>
    </xf>
    <xf numFmtId="0" fontId="20" fillId="0" borderId="29" xfId="45" applyFont="1" applyBorder="1" applyAlignment="1">
      <alignment horizontal="center" vertical="center" textRotation="90"/>
    </xf>
    <xf numFmtId="0" fontId="1" fillId="0" borderId="17" xfId="44" applyNumberFormat="1" applyFont="1" applyFill="1" applyBorder="1" applyAlignment="1" applyProtection="1">
      <alignment horizontal="left" vertical="center" wrapText="1"/>
    </xf>
    <xf numFmtId="0" fontId="1" fillId="0" borderId="18"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55" fillId="0" borderId="10" xfId="44" applyFont="1" applyFill="1" applyBorder="1" applyAlignment="1" applyProtection="1">
      <alignment horizontal="center" vertical="top" wrapText="1"/>
      <protection locked="0"/>
    </xf>
    <xf numFmtId="0" fontId="1" fillId="0" borderId="27" xfId="45" applyFont="1" applyFill="1" applyBorder="1" applyAlignment="1">
      <alignment horizontal="left" vertical="center" wrapText="1"/>
    </xf>
    <xf numFmtId="0" fontId="1" fillId="0" borderId="15" xfId="45" applyFont="1" applyFill="1" applyBorder="1" applyAlignment="1">
      <alignment horizontal="left" vertical="center" wrapText="1"/>
    </xf>
    <xf numFmtId="0" fontId="79" fillId="0" borderId="74" xfId="44" applyFont="1" applyFill="1" applyBorder="1" applyAlignment="1" applyProtection="1">
      <alignment horizontal="left" vertical="center" wrapText="1"/>
      <protection locked="0"/>
    </xf>
    <xf numFmtId="0" fontId="79" fillId="0" borderId="76" xfId="44" applyFont="1" applyFill="1" applyBorder="1" applyAlignment="1" applyProtection="1">
      <alignment horizontal="left" vertical="center" wrapText="1"/>
      <protection locked="0"/>
    </xf>
    <xf numFmtId="0" fontId="79" fillId="0" borderId="60" xfId="44" applyFont="1" applyFill="1" applyBorder="1" applyAlignment="1" applyProtection="1">
      <alignment horizontal="left" vertical="center" wrapText="1"/>
      <protection locked="0"/>
    </xf>
    <xf numFmtId="0" fontId="1" fillId="0" borderId="17" xfId="45" applyFont="1" applyFill="1" applyBorder="1" applyAlignment="1">
      <alignment horizontal="left" vertical="center" wrapText="1"/>
    </xf>
    <xf numFmtId="0" fontId="1" fillId="0" borderId="14" xfId="45" applyFont="1" applyFill="1" applyBorder="1" applyAlignment="1">
      <alignment horizontal="left" vertical="center" wrapText="1"/>
    </xf>
    <xf numFmtId="0" fontId="1" fillId="0" borderId="0" xfId="45" applyFont="1" applyFill="1" applyBorder="1" applyAlignment="1">
      <alignment horizontal="left" vertical="center" wrapText="1"/>
    </xf>
    <xf numFmtId="0" fontId="1" fillId="0" borderId="29" xfId="45" applyFont="1" applyFill="1" applyBorder="1" applyAlignment="1">
      <alignment horizontal="left" vertical="center" wrapText="1"/>
    </xf>
    <xf numFmtId="0" fontId="1" fillId="0" borderId="10" xfId="45" applyBorder="1" applyAlignment="1">
      <alignment horizontal="center" vertical="top"/>
    </xf>
    <xf numFmtId="0" fontId="55" fillId="0" borderId="44" xfId="44" applyFont="1" applyFill="1" applyBorder="1" applyAlignment="1" applyProtection="1">
      <alignment horizontal="left" vertical="center" wrapText="1"/>
      <protection locked="0"/>
    </xf>
    <xf numFmtId="0" fontId="24" fillId="0" borderId="0" xfId="45" applyFont="1" applyBorder="1" applyAlignment="1">
      <alignment horizontal="center" vertical="center" wrapText="1"/>
    </xf>
    <xf numFmtId="9" fontId="51" fillId="34" borderId="10" xfId="45" applyNumberFormat="1" applyFont="1" applyFill="1" applyBorder="1" applyAlignment="1">
      <alignment horizontal="center" vertical="center"/>
    </xf>
    <xf numFmtId="0" fontId="45" fillId="0" borderId="0" xfId="44" applyFont="1" applyFill="1" applyBorder="1" applyAlignment="1">
      <alignment horizontal="left" wrapText="1"/>
    </xf>
    <xf numFmtId="0" fontId="24" fillId="0" borderId="10" xfId="44" applyFont="1" applyFill="1" applyBorder="1" applyAlignment="1" applyProtection="1">
      <alignment horizontal="center" vertical="center" wrapText="1"/>
    </xf>
    <xf numFmtId="0" fontId="35" fillId="24" borderId="21" xfId="44" applyFont="1" applyFill="1" applyBorder="1" applyAlignment="1" applyProtection="1">
      <alignment horizontal="left" vertical="center"/>
    </xf>
    <xf numFmtId="0" fontId="35" fillId="24" borderId="26" xfId="44" applyFont="1" applyFill="1" applyBorder="1" applyAlignment="1" applyProtection="1">
      <alignment horizontal="left" vertical="center"/>
    </xf>
    <xf numFmtId="0" fontId="20" fillId="0" borderId="46" xfId="45" applyFont="1" applyBorder="1" applyAlignment="1">
      <alignment horizontal="center" vertical="center" textRotation="90"/>
    </xf>
    <xf numFmtId="0" fontId="20" fillId="0" borderId="25" xfId="45" applyFont="1" applyBorder="1" applyAlignment="1">
      <alignment horizontal="center" vertical="center" textRotation="90"/>
    </xf>
    <xf numFmtId="0" fontId="55" fillId="30" borderId="14" xfId="44" applyFont="1" applyFill="1" applyBorder="1" applyAlignment="1" applyProtection="1">
      <alignment vertical="center" wrapText="1"/>
    </xf>
    <xf numFmtId="0" fontId="55" fillId="30" borderId="0" xfId="44" applyFont="1" applyFill="1" applyBorder="1" applyAlignment="1" applyProtection="1">
      <alignment vertical="center" wrapText="1"/>
    </xf>
    <xf numFmtId="0" fontId="55" fillId="30" borderId="29" xfId="44" applyFont="1" applyFill="1" applyBorder="1" applyAlignment="1" applyProtection="1">
      <alignment vertical="center" wrapText="1"/>
    </xf>
    <xf numFmtId="0" fontId="55" fillId="30" borderId="21" xfId="44" applyFont="1" applyFill="1" applyBorder="1" applyAlignment="1" applyProtection="1">
      <alignment vertical="center" wrapText="1"/>
    </xf>
    <xf numFmtId="0" fontId="55" fillId="30" borderId="26" xfId="44" applyFont="1" applyFill="1" applyBorder="1" applyAlignment="1" applyProtection="1">
      <alignment vertical="center" wrapText="1"/>
    </xf>
    <xf numFmtId="0" fontId="55" fillId="30" borderId="25" xfId="44" applyFont="1" applyFill="1" applyBorder="1" applyAlignment="1" applyProtection="1">
      <alignment vertical="center" wrapText="1"/>
    </xf>
    <xf numFmtId="0" fontId="24" fillId="0" borderId="16" xfId="44" applyFont="1" applyFill="1" applyBorder="1" applyAlignment="1" applyProtection="1">
      <alignment horizontal="center" vertical="center" wrapText="1"/>
    </xf>
    <xf numFmtId="0" fontId="24" fillId="0" borderId="15" xfId="44" applyFont="1" applyFill="1" applyBorder="1" applyAlignment="1" applyProtection="1">
      <alignment horizontal="center" vertical="center" wrapText="1"/>
    </xf>
    <xf numFmtId="0" fontId="66" fillId="0" borderId="77" xfId="44" applyFont="1" applyFill="1" applyBorder="1" applyAlignment="1" applyProtection="1">
      <alignment vertical="center" wrapText="1"/>
      <protection locked="0"/>
    </xf>
    <xf numFmtId="0" fontId="66" fillId="0" borderId="60" xfId="44" applyFont="1" applyFill="1" applyBorder="1" applyAlignment="1" applyProtection="1">
      <alignment vertical="center" wrapText="1"/>
      <protection locked="0"/>
    </xf>
    <xf numFmtId="0" fontId="48" fillId="0" borderId="56" xfId="45" applyFont="1" applyBorder="1" applyAlignment="1">
      <alignment horizontal="center" vertical="center" textRotation="90" wrapText="1"/>
    </xf>
    <xf numFmtId="1" fontId="67" fillId="0" borderId="83" xfId="44" applyNumberFormat="1" applyFont="1" applyBorder="1" applyAlignment="1">
      <alignment horizontal="center"/>
    </xf>
    <xf numFmtId="1" fontId="67" fillId="0" borderId="84" xfId="44" applyNumberFormat="1" applyFont="1" applyBorder="1" applyAlignment="1">
      <alignment horizontal="center"/>
    </xf>
    <xf numFmtId="1" fontId="67" fillId="0" borderId="81" xfId="44" applyNumberFormat="1" applyFont="1" applyBorder="1" applyAlignment="1">
      <alignment horizontal="center"/>
    </xf>
    <xf numFmtId="0" fontId="44" fillId="0" borderId="64" xfId="45" applyFont="1" applyBorder="1" applyAlignment="1">
      <alignment horizontal="center"/>
    </xf>
    <xf numFmtId="0" fontId="44" fillId="0" borderId="65" xfId="45" applyFont="1" applyBorder="1" applyAlignment="1">
      <alignment horizontal="center"/>
    </xf>
    <xf numFmtId="0" fontId="44" fillId="0" borderId="59" xfId="45" applyFont="1" applyBorder="1" applyAlignment="1">
      <alignment horizontal="center"/>
    </xf>
    <xf numFmtId="0" fontId="44" fillId="0" borderId="57" xfId="0" applyFont="1" applyBorder="1" applyAlignment="1">
      <alignment horizontal="left" vertical="top" wrapText="1"/>
    </xf>
    <xf numFmtId="0" fontId="44" fillId="0" borderId="57" xfId="45" applyFont="1" applyBorder="1" applyAlignment="1">
      <alignment horizontal="center"/>
    </xf>
    <xf numFmtId="0" fontId="1" fillId="0" borderId="11" xfId="42" applyFont="1" applyFill="1" applyBorder="1" applyAlignment="1">
      <alignment horizontal="left" vertical="top" wrapText="1"/>
    </xf>
    <xf numFmtId="0" fontId="1" fillId="0" borderId="17" xfId="42" applyNumberFormat="1" applyFont="1" applyFill="1" applyBorder="1" applyAlignment="1">
      <alignment horizontal="left" vertical="top" wrapText="1"/>
    </xf>
    <xf numFmtId="0" fontId="1" fillId="0" borderId="18" xfId="42" applyNumberFormat="1" applyFont="1" applyFill="1" applyBorder="1" applyAlignment="1">
      <alignment horizontal="left" vertical="top" wrapText="1"/>
    </xf>
    <xf numFmtId="0" fontId="1" fillId="0" borderId="28" xfId="42" applyNumberFormat="1" applyFont="1" applyFill="1" applyBorder="1" applyAlignment="1">
      <alignment horizontal="left" vertical="top" wrapText="1"/>
    </xf>
    <xf numFmtId="0" fontId="1" fillId="0" borderId="14" xfId="42" applyNumberFormat="1" applyFont="1" applyFill="1" applyBorder="1" applyAlignment="1">
      <alignment horizontal="left" vertical="top" wrapText="1"/>
    </xf>
    <xf numFmtId="0" fontId="1" fillId="0" borderId="0" xfId="42" applyNumberFormat="1" applyFont="1" applyFill="1" applyBorder="1" applyAlignment="1">
      <alignment horizontal="left" vertical="top" wrapText="1"/>
    </xf>
    <xf numFmtId="0" fontId="1" fillId="0" borderId="29" xfId="42" applyNumberFormat="1" applyFont="1" applyFill="1" applyBorder="1" applyAlignment="1">
      <alignment horizontal="left" vertical="top" wrapText="1"/>
    </xf>
    <xf numFmtId="0" fontId="1" fillId="0" borderId="21" xfId="42" applyNumberFormat="1" applyFont="1" applyFill="1" applyBorder="1" applyAlignment="1">
      <alignment horizontal="left" vertical="top" wrapText="1"/>
    </xf>
    <xf numFmtId="0" fontId="1" fillId="0" borderId="26" xfId="42" applyNumberFormat="1" applyFont="1" applyFill="1" applyBorder="1" applyAlignment="1">
      <alignment horizontal="left" vertical="top" wrapText="1"/>
    </xf>
    <xf numFmtId="0" fontId="1" fillId="0" borderId="25" xfId="42" applyNumberFormat="1" applyFont="1" applyFill="1" applyBorder="1" applyAlignment="1">
      <alignment horizontal="left" vertical="top" wrapText="1"/>
    </xf>
    <xf numFmtId="0" fontId="24" fillId="33" borderId="10" xfId="42" applyFont="1" applyFill="1" applyBorder="1" applyAlignment="1">
      <alignment horizontal="center" vertical="center" textRotation="90" wrapText="1"/>
    </xf>
    <xf numFmtId="0" fontId="24" fillId="27" borderId="10" xfId="42" applyFont="1" applyFill="1" applyBorder="1" applyAlignment="1">
      <alignment horizontal="center" vertical="center" textRotation="90" wrapText="1"/>
    </xf>
    <xf numFmtId="0" fontId="24" fillId="29" borderId="10" xfId="42" applyFont="1" applyFill="1" applyBorder="1" applyAlignment="1">
      <alignment horizontal="center" vertical="center" textRotation="90" wrapText="1"/>
    </xf>
    <xf numFmtId="0" fontId="1" fillId="0" borderId="14" xfId="42" applyFont="1" applyBorder="1" applyAlignment="1">
      <alignment horizontal="left" vertical="top" wrapText="1"/>
    </xf>
    <xf numFmtId="0" fontId="1" fillId="0" borderId="0" xfId="42" applyFont="1" applyBorder="1" applyAlignment="1">
      <alignment horizontal="left" vertical="top" wrapText="1"/>
    </xf>
    <xf numFmtId="0" fontId="1" fillId="0" borderId="29" xfId="42" applyFont="1" applyBorder="1" applyAlignment="1">
      <alignment horizontal="left" vertical="top" wrapText="1"/>
    </xf>
    <xf numFmtId="0" fontId="1" fillId="0" borderId="17" xfId="42" applyFont="1" applyFill="1" applyBorder="1" applyAlignment="1">
      <alignment horizontal="left" vertical="top" wrapText="1"/>
    </xf>
    <xf numFmtId="0" fontId="1" fillId="0" borderId="18" xfId="42" applyFont="1" applyFill="1" applyBorder="1" applyAlignment="1">
      <alignment horizontal="left" vertical="top" wrapText="1"/>
    </xf>
    <xf numFmtId="0" fontId="1" fillId="0" borderId="28" xfId="42" applyFont="1" applyFill="1" applyBorder="1" applyAlignment="1">
      <alignment horizontal="left" vertical="top" wrapText="1"/>
    </xf>
    <xf numFmtId="0" fontId="1" fillId="0" borderId="14" xfId="42" applyFont="1" applyFill="1" applyBorder="1" applyAlignment="1">
      <alignment horizontal="left" vertical="top" wrapText="1"/>
    </xf>
    <xf numFmtId="0" fontId="1" fillId="0" borderId="0" xfId="42" applyFont="1" applyFill="1" applyBorder="1" applyAlignment="1">
      <alignment horizontal="left" vertical="top" wrapText="1"/>
    </xf>
    <xf numFmtId="0" fontId="1" fillId="0" borderId="29" xfId="42" applyFont="1" applyFill="1" applyBorder="1" applyAlignment="1">
      <alignment horizontal="left" vertical="top" wrapText="1"/>
    </xf>
    <xf numFmtId="0" fontId="77" fillId="0" borderId="21" xfId="48" applyFill="1" applyBorder="1" applyAlignment="1">
      <alignment horizontal="left" vertical="top" wrapText="1"/>
    </xf>
    <xf numFmtId="0" fontId="77" fillId="0" borderId="26" xfId="48" applyFill="1" applyBorder="1" applyAlignment="1">
      <alignment horizontal="left" vertical="top" wrapText="1"/>
    </xf>
    <xf numFmtId="0" fontId="1" fillId="30" borderId="11" xfId="42" applyFont="1" applyFill="1" applyBorder="1" applyAlignment="1">
      <alignment horizontal="left" vertical="top" wrapText="1"/>
    </xf>
    <xf numFmtId="0" fontId="1" fillId="30" borderId="12" xfId="42" applyFont="1" applyFill="1" applyBorder="1" applyAlignment="1">
      <alignment horizontal="left" vertical="top" wrapText="1"/>
    </xf>
    <xf numFmtId="0" fontId="1" fillId="30" borderId="13" xfId="42" applyFont="1" applyFill="1" applyBorder="1" applyAlignment="1">
      <alignment horizontal="left" vertical="top" wrapText="1"/>
    </xf>
    <xf numFmtId="0" fontId="1" fillId="30" borderId="17" xfId="42" applyFont="1" applyFill="1" applyBorder="1" applyAlignment="1">
      <alignment horizontal="left" vertical="top" wrapText="1"/>
    </xf>
    <xf numFmtId="0" fontId="1" fillId="30" borderId="14" xfId="42" applyFont="1" applyFill="1" applyBorder="1" applyAlignment="1">
      <alignment horizontal="left" vertical="top" wrapText="1"/>
    </xf>
    <xf numFmtId="0" fontId="1" fillId="30" borderId="21" xfId="42" applyFont="1" applyFill="1" applyBorder="1" applyAlignment="1">
      <alignment horizontal="left" vertical="top" wrapText="1"/>
    </xf>
    <xf numFmtId="0" fontId="24" fillId="26" borderId="10" xfId="42" applyFont="1" applyFill="1" applyBorder="1" applyAlignment="1">
      <alignment horizontal="center" vertical="center" textRotation="90" wrapText="1"/>
    </xf>
    <xf numFmtId="0" fontId="24" fillId="28" borderId="10" xfId="42" applyFont="1" applyFill="1" applyBorder="1" applyAlignment="1">
      <alignment horizontal="center" vertical="center" textRotation="90" wrapText="1"/>
    </xf>
    <xf numFmtId="0" fontId="1" fillId="0" borderId="21" xfId="42" applyFont="1" applyFill="1" applyBorder="1" applyAlignment="1">
      <alignment horizontal="left" vertical="top" wrapText="1"/>
    </xf>
    <xf numFmtId="0" fontId="77" fillId="0" borderId="14" xfId="48" applyNumberFormat="1" applyFill="1" applyBorder="1" applyAlignment="1">
      <alignment horizontal="left" vertical="top" wrapText="1"/>
    </xf>
    <xf numFmtId="0" fontId="77" fillId="0" borderId="0" xfId="48" applyNumberFormat="1" applyFill="1" applyBorder="1" applyAlignment="1">
      <alignment horizontal="left" vertical="top" wrapText="1"/>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9" builtinId="3"/>
    <cellStyle name="Currency" xfId="50"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8" builtinId="8"/>
    <cellStyle name="Input" xfId="34" builtinId="20" customBuiltin="1"/>
    <cellStyle name="Linked Cell" xfId="35" builtinId="24" customBuiltin="1"/>
    <cellStyle name="Neutral" xfId="36" builtinId="28" customBuiltin="1"/>
    <cellStyle name="Normal" xfId="0" builtinId="0"/>
    <cellStyle name="Normal 2" xfId="42"/>
    <cellStyle name="Normal 2 2" xfId="44"/>
    <cellStyle name="Normal 3" xfId="45"/>
    <cellStyle name="Note" xfId="37" builtinId="10" customBuiltin="1"/>
    <cellStyle name="Output" xfId="38" builtinId="21" customBuiltin="1"/>
    <cellStyle name="Percent" xfId="43" builtinId="5"/>
    <cellStyle name="Percent 2" xfId="46"/>
    <cellStyle name="Percent 3" xfId="47"/>
    <cellStyle name="Title" xfId="39" builtinId="15" customBuiltin="1"/>
    <cellStyle name="Total" xfId="40" builtinId="25" customBuiltin="1"/>
    <cellStyle name="Warning Text" xfId="41" builtinId="11" customBuiltin="1"/>
  </cellStyles>
  <dxfs count="57">
    <dxf>
      <font>
        <condense val="0"/>
        <extend val="0"/>
        <color indexed="43"/>
      </font>
    </dxf>
    <dxf>
      <fill>
        <patternFill>
          <bgColor rgb="FFFF0000"/>
        </patternFill>
      </fill>
    </dxf>
    <dxf>
      <font>
        <condense val="0"/>
        <extend val="0"/>
        <color indexed="42"/>
      </font>
    </dxf>
    <dxf>
      <fill>
        <patternFill>
          <bgColor theme="0"/>
        </patternFill>
      </fill>
    </dxf>
    <dxf>
      <font>
        <condense val="0"/>
        <extend val="0"/>
        <color indexed="42"/>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9" tint="0.59996337778862885"/>
        </patternFill>
      </fill>
    </dxf>
    <dxf>
      <fill>
        <patternFill>
          <bgColor theme="0"/>
        </patternFill>
      </fill>
    </dxf>
    <dxf>
      <fill>
        <patternFill>
          <bgColor theme="0"/>
        </patternFill>
      </fill>
    </dxf>
    <dxf>
      <fill>
        <patternFill>
          <bgColor rgb="FFCCFFCC"/>
        </patternFill>
      </fill>
    </dxf>
    <dxf>
      <fill>
        <patternFill>
          <bgColor theme="0"/>
        </patternFill>
      </fill>
    </dxf>
    <dxf>
      <font>
        <condense val="0"/>
        <extend val="0"/>
        <color indexed="42"/>
      </font>
    </dxf>
    <dxf>
      <fill>
        <patternFill>
          <bgColor theme="0"/>
        </patternFill>
      </fill>
    </dxf>
    <dxf>
      <fill>
        <patternFill>
          <bgColor theme="0"/>
        </patternFill>
      </fill>
    </dxf>
    <dxf>
      <font>
        <condense val="0"/>
        <extend val="0"/>
        <color indexed="42"/>
      </font>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0"/>
        </patternFill>
      </fill>
    </dxf>
    <dxf>
      <fill>
        <patternFill>
          <bgColor rgb="FFCCFFCC"/>
        </patternFill>
      </fill>
    </dxf>
    <dxf>
      <fill>
        <patternFill>
          <bgColor theme="0"/>
        </patternFill>
      </fill>
    </dxf>
    <dxf>
      <font>
        <condense val="0"/>
        <extend val="0"/>
        <color indexed="42"/>
      </font>
    </dxf>
    <dxf>
      <fill>
        <patternFill>
          <bgColor theme="0"/>
        </patternFill>
      </fill>
    </dxf>
    <dxf>
      <fill>
        <patternFill>
          <bgColor theme="0"/>
        </patternFill>
      </fill>
    </dxf>
    <dxf>
      <font>
        <condense val="0"/>
        <extend val="0"/>
        <color indexed="42"/>
      </font>
    </dxf>
    <dxf>
      <fill>
        <patternFill>
          <bgColor theme="0"/>
        </patternFill>
      </fill>
    </dxf>
    <dxf>
      <fill>
        <patternFill>
          <bgColor theme="9" tint="0.59996337778862885"/>
        </patternFill>
      </fill>
    </dxf>
    <dxf>
      <fill>
        <patternFill>
          <bgColor theme="0"/>
        </patternFill>
      </fill>
    </dxf>
    <dxf>
      <fill>
        <patternFill>
          <bgColor theme="0"/>
        </patternFill>
      </fill>
    </dxf>
    <dxf>
      <fill>
        <patternFill>
          <bgColor rgb="FFCCFFCC"/>
        </patternFill>
      </fill>
    </dxf>
    <dxf>
      <fill>
        <patternFill>
          <bgColor theme="0"/>
        </patternFill>
      </fill>
    </dxf>
    <dxf>
      <fill>
        <patternFill>
          <bgColor theme="0"/>
        </patternFill>
      </fill>
    </dxf>
    <dxf>
      <fill>
        <patternFill>
          <bgColor theme="0"/>
        </patternFill>
      </fill>
    </dxf>
    <dxf>
      <fill>
        <patternFill>
          <bgColor theme="0"/>
        </patternFill>
      </fill>
    </dxf>
    <dxf>
      <font>
        <condense val="0"/>
        <extend val="0"/>
        <color indexed="42"/>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ndense val="0"/>
        <extend val="0"/>
        <color indexed="43"/>
      </font>
    </dxf>
    <dxf>
      <font>
        <condense val="0"/>
        <extend val="0"/>
        <color indexed="42"/>
      </font>
    </dxf>
    <dxf>
      <font>
        <condense val="0"/>
        <extend val="0"/>
        <color indexed="42"/>
      </font>
    </dxf>
    <dxf>
      <font>
        <condense val="0"/>
        <extend val="0"/>
        <color indexed="42"/>
      </font>
    </dxf>
    <dxf>
      <font>
        <condense val="0"/>
        <extend val="0"/>
        <color indexed="42"/>
      </font>
    </dxf>
  </dxfs>
  <tableStyles count="0" defaultTableStyle="TableStyleMedium9" defaultPivotStyle="PivotStyleLight16"/>
  <colors>
    <mruColors>
      <color rgb="FFCCFFCC"/>
      <color rgb="FFB4DE86"/>
      <color rgb="FFCC99FF"/>
      <color rgb="FFCCFFFF"/>
      <color rgb="FF3366FF"/>
      <color rgb="FF9966FF"/>
      <color rgb="FF324809"/>
      <color rgb="FFFFFF99"/>
      <color rgb="FF00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134154840814391"/>
          <c:y val="0.20742713682528816"/>
          <c:w val="0.38017942672420185"/>
          <c:h val="0.58514572634942374"/>
        </c:manualLayout>
      </c:layout>
      <c:pieChart>
        <c:varyColors val="1"/>
        <c:ser>
          <c:idx val="0"/>
          <c:order val="0"/>
          <c:spPr>
            <a:ln>
              <a:solidFill>
                <a:schemeClr val="bg1">
                  <a:lumMod val="50000"/>
                </a:schemeClr>
              </a:solidFill>
            </a:ln>
          </c:spPr>
          <c:dPt>
            <c:idx val="0"/>
            <c:bubble3D val="0"/>
            <c:spPr>
              <a:solidFill>
                <a:schemeClr val="bg1">
                  <a:lumMod val="85000"/>
                </a:schemeClr>
              </a:solidFill>
              <a:ln>
                <a:solidFill>
                  <a:schemeClr val="bg1">
                    <a:lumMod val="50000"/>
                  </a:schemeClr>
                </a:solidFill>
              </a:ln>
            </c:spPr>
          </c:dPt>
          <c:dPt>
            <c:idx val="1"/>
            <c:bubble3D val="0"/>
            <c:spPr>
              <a:solidFill>
                <a:schemeClr val="tx2">
                  <a:lumMod val="60000"/>
                  <a:lumOff val="40000"/>
                </a:schemeClr>
              </a:solidFill>
              <a:ln>
                <a:solidFill>
                  <a:schemeClr val="bg1">
                    <a:lumMod val="50000"/>
                  </a:schemeClr>
                </a:solidFill>
              </a:ln>
            </c:spPr>
          </c:dPt>
          <c:dPt>
            <c:idx val="2"/>
            <c:bubble3D val="0"/>
            <c:spPr>
              <a:solidFill>
                <a:schemeClr val="accent3">
                  <a:lumMod val="75000"/>
                </a:schemeClr>
              </a:solidFill>
              <a:ln>
                <a:solidFill>
                  <a:schemeClr val="bg1">
                    <a:lumMod val="50000"/>
                  </a:schemeClr>
                </a:solidFill>
              </a:ln>
            </c:spPr>
          </c:dPt>
          <c:dPt>
            <c:idx val="3"/>
            <c:bubble3D val="0"/>
            <c:spPr>
              <a:solidFill>
                <a:schemeClr val="accent6">
                  <a:lumMod val="75000"/>
                </a:schemeClr>
              </a:solidFill>
              <a:ln>
                <a:solidFill>
                  <a:schemeClr val="bg1">
                    <a:lumMod val="50000"/>
                  </a:schemeClr>
                </a:solidFill>
              </a:ln>
            </c:spPr>
          </c:dPt>
          <c:dPt>
            <c:idx val="4"/>
            <c:bubble3D val="0"/>
            <c:spPr>
              <a:solidFill>
                <a:schemeClr val="accent3">
                  <a:lumMod val="60000"/>
                  <a:lumOff val="40000"/>
                </a:schemeClr>
              </a:solidFill>
              <a:ln>
                <a:solidFill>
                  <a:schemeClr val="bg1">
                    <a:lumMod val="50000"/>
                  </a:schemeClr>
                </a:solidFill>
              </a:ln>
            </c:spPr>
          </c:dPt>
          <c:dPt>
            <c:idx val="5"/>
            <c:bubble3D val="0"/>
            <c:spPr>
              <a:solidFill>
                <a:srgbClr val="FF0000"/>
              </a:solidFill>
              <a:ln>
                <a:solidFill>
                  <a:schemeClr val="bg1">
                    <a:lumMod val="50000"/>
                  </a:schemeClr>
                </a:solidFill>
              </a:ln>
            </c:spPr>
          </c:dPt>
          <c:dLbls>
            <c:dLbl>
              <c:idx val="1"/>
              <c:layout>
                <c:manualLayout>
                  <c:x val="-5.2311342438127441E-2"/>
                  <c:y val="0.485733652858610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5373103785755593"/>
                  <c:y val="0.369978774392331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20786719456678085"/>
                  <c:y val="0.214492753623188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1741773803698266"/>
                  <c:y val="1.8840579710144929E-2"/>
                </c:manualLayout>
              </c:layout>
              <c:dLblPos val="bestFi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900" b="1"/>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'Reclamation GP Checklist for EB'!$D$106:$D$111</c:f>
              <c:strCache>
                <c:ptCount val="6"/>
                <c:pt idx="0">
                  <c:v>Not Assessed</c:v>
                </c:pt>
                <c:pt idx="1">
                  <c:v>Not Applicable</c:v>
                </c:pt>
                <c:pt idx="2">
                  <c:v>Meets</c:v>
                </c:pt>
                <c:pt idx="3">
                  <c:v>Meets through  Exemption</c:v>
                </c:pt>
                <c:pt idx="4">
                  <c:v>Improvements Underway</c:v>
                </c:pt>
                <c:pt idx="5">
                  <c:v>Does Not Meet</c:v>
                </c:pt>
              </c:strCache>
            </c:strRef>
          </c:cat>
          <c:val>
            <c:numRef>
              <c:f>'Reclamation GP Checklist for EB'!$E$106:$E$111</c:f>
              <c:numCache>
                <c:formatCode>General</c:formatCode>
                <c:ptCount val="6"/>
                <c:pt idx="0">
                  <c:v>41</c:v>
                </c:pt>
                <c:pt idx="1">
                  <c:v>1</c:v>
                </c:pt>
                <c:pt idx="2">
                  <c:v>0</c:v>
                </c:pt>
                <c:pt idx="3">
                  <c:v>0</c:v>
                </c:pt>
                <c:pt idx="4">
                  <c:v>0</c:v>
                </c:pt>
                <c:pt idx="5">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67279325933316"/>
          <c:y val="4.6992931193335349E-2"/>
          <c:w val="0.36927797661655931"/>
          <c:h val="0.54899309311808275"/>
        </c:manualLayout>
      </c:layout>
      <c:barChart>
        <c:barDir val="col"/>
        <c:grouping val="percentStacked"/>
        <c:varyColors val="0"/>
        <c:ser>
          <c:idx val="0"/>
          <c:order val="0"/>
          <c:tx>
            <c:strRef>
              <c:f>'Reclamation RS Checklist for EB'!$Y$39</c:f>
              <c:strCache>
                <c:ptCount val="1"/>
                <c:pt idx="0">
                  <c:v>Not Assessed</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EB'!$Y$40:$Y$41</c:f>
              <c:numCache>
                <c:formatCode>0%</c:formatCode>
                <c:ptCount val="2"/>
                <c:pt idx="0">
                  <c:v>1</c:v>
                </c:pt>
                <c:pt idx="1">
                  <c:v>1</c:v>
                </c:pt>
              </c:numCache>
            </c:numRef>
          </c:val>
        </c:ser>
        <c:ser>
          <c:idx val="1"/>
          <c:order val="1"/>
          <c:tx>
            <c:strRef>
              <c:f>'Reclamation RS Checklist for EB'!$Z$39</c:f>
              <c:strCache>
                <c:ptCount val="1"/>
                <c:pt idx="0">
                  <c:v>Not Applicable</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EB'!$Z$40:$Z$41</c:f>
              <c:numCache>
                <c:formatCode>0%</c:formatCode>
                <c:ptCount val="2"/>
                <c:pt idx="0">
                  <c:v>0</c:v>
                </c:pt>
                <c:pt idx="1">
                  <c:v>0</c:v>
                </c:pt>
              </c:numCache>
            </c:numRef>
          </c:val>
        </c:ser>
        <c:ser>
          <c:idx val="2"/>
          <c:order val="2"/>
          <c:tx>
            <c:strRef>
              <c:f>'Reclamation RS Checklist for EB'!$AA$39</c:f>
              <c:strCache>
                <c:ptCount val="1"/>
                <c:pt idx="0">
                  <c:v>Meets</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EB'!$AA$40:$AA$41</c:f>
              <c:numCache>
                <c:formatCode>0%</c:formatCode>
                <c:ptCount val="2"/>
                <c:pt idx="0">
                  <c:v>0</c:v>
                </c:pt>
                <c:pt idx="1">
                  <c:v>0</c:v>
                </c:pt>
              </c:numCache>
            </c:numRef>
          </c:val>
        </c:ser>
        <c:ser>
          <c:idx val="3"/>
          <c:order val="3"/>
          <c:tx>
            <c:strRef>
              <c:f>'Reclamation RS Checklist for EB'!$AB$39</c:f>
              <c:strCache>
                <c:ptCount val="1"/>
                <c:pt idx="0">
                  <c:v>Meets through  Exemption</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EB'!$AB$40:$AB$41</c:f>
              <c:numCache>
                <c:formatCode>0%</c:formatCode>
                <c:ptCount val="2"/>
                <c:pt idx="0">
                  <c:v>0</c:v>
                </c:pt>
                <c:pt idx="1">
                  <c:v>0</c:v>
                </c:pt>
              </c:numCache>
            </c:numRef>
          </c:val>
        </c:ser>
        <c:ser>
          <c:idx val="4"/>
          <c:order val="4"/>
          <c:tx>
            <c:strRef>
              <c:f>'Reclamation RS Checklist for EB'!$AC$39</c:f>
              <c:strCache>
                <c:ptCount val="1"/>
                <c:pt idx="0">
                  <c:v>Improvements Underway</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EB'!$AC$40:$AC$41</c:f>
              <c:numCache>
                <c:formatCode>0%</c:formatCode>
                <c:ptCount val="2"/>
                <c:pt idx="0">
                  <c:v>0</c:v>
                </c:pt>
                <c:pt idx="1">
                  <c:v>0</c:v>
                </c:pt>
              </c:numCache>
            </c:numRef>
          </c:val>
        </c:ser>
        <c:ser>
          <c:idx val="5"/>
          <c:order val="5"/>
          <c:tx>
            <c:strRef>
              <c:f>'Reclamation RS Checklist for EB'!$AD$39</c:f>
              <c:strCache>
                <c:ptCount val="1"/>
                <c:pt idx="0">
                  <c:v>Does Not Meet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EB'!$AD$40:$AD$41</c:f>
              <c:numCache>
                <c:formatCode>0%</c:formatCode>
                <c:ptCount val="2"/>
                <c:pt idx="0">
                  <c:v>0</c:v>
                </c:pt>
                <c:pt idx="1">
                  <c:v>0</c:v>
                </c:pt>
              </c:numCache>
            </c:numRef>
          </c:val>
        </c:ser>
        <c:dLbls>
          <c:showLegendKey val="0"/>
          <c:showVal val="0"/>
          <c:showCatName val="0"/>
          <c:showSerName val="0"/>
          <c:showPercent val="0"/>
          <c:showBubbleSize val="0"/>
        </c:dLbls>
        <c:gapWidth val="150"/>
        <c:overlap val="100"/>
        <c:axId val="105736832"/>
        <c:axId val="105750912"/>
      </c:barChart>
      <c:catAx>
        <c:axId val="10573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5750912"/>
        <c:crosses val="autoZero"/>
        <c:auto val="1"/>
        <c:lblAlgn val="ctr"/>
        <c:lblOffset val="100"/>
        <c:noMultiLvlLbl val="0"/>
      </c:catAx>
      <c:valAx>
        <c:axId val="105750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5736832"/>
        <c:crosses val="autoZero"/>
        <c:crossBetween val="between"/>
        <c:majorUnit val="0.1"/>
        <c:minorUnit val="0.1"/>
      </c:valAx>
      <c:spPr>
        <a:noFill/>
        <a:ln>
          <a:noFill/>
        </a:ln>
        <a:effectLst/>
      </c:spPr>
    </c:plotArea>
    <c:legend>
      <c:legendPos val="r"/>
      <c:layout>
        <c:manualLayout>
          <c:xMode val="edge"/>
          <c:yMode val="edge"/>
          <c:x val="0.53400270420742868"/>
          <c:y val="0.17710036750262712"/>
          <c:w val="0.44292913385826771"/>
          <c:h val="0.552546199086178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67279325933316"/>
          <c:y val="4.6992931193335349E-2"/>
          <c:w val="0.35320233906931847"/>
          <c:h val="0.54899309311808275"/>
        </c:manualLayout>
      </c:layout>
      <c:barChart>
        <c:barDir val="col"/>
        <c:grouping val="stacked"/>
        <c:varyColors val="0"/>
        <c:ser>
          <c:idx val="0"/>
          <c:order val="0"/>
          <c:tx>
            <c:strRef>
              <c:f>'Reclamation RS Checklist for EB'!$AH$39</c:f>
              <c:strCache>
                <c:ptCount val="1"/>
                <c:pt idx="0">
                  <c:v>Not Assessed</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EB'!$AH$40:$AH$41</c:f>
              <c:numCache>
                <c:formatCode>General</c:formatCode>
                <c:ptCount val="2"/>
                <c:pt idx="0">
                  <c:v>3</c:v>
                </c:pt>
                <c:pt idx="1">
                  <c:v>1</c:v>
                </c:pt>
              </c:numCache>
            </c:numRef>
          </c:val>
        </c:ser>
        <c:ser>
          <c:idx val="1"/>
          <c:order val="1"/>
          <c:tx>
            <c:strRef>
              <c:f>'Reclamation RS Checklist for EB'!$AI$39</c:f>
              <c:strCache>
                <c:ptCount val="1"/>
                <c:pt idx="0">
                  <c:v>In Compliance</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EB'!$AI$40:$AI$41</c:f>
              <c:numCache>
                <c:formatCode>General</c:formatCode>
                <c:ptCount val="2"/>
                <c:pt idx="0">
                  <c:v>0</c:v>
                </c:pt>
                <c:pt idx="1">
                  <c:v>0</c:v>
                </c:pt>
              </c:numCache>
            </c:numRef>
          </c:val>
        </c:ser>
        <c:ser>
          <c:idx val="3"/>
          <c:order val="2"/>
          <c:tx>
            <c:strRef>
              <c:f>'Reclamation RS Checklist for EB'!$AJ$39</c:f>
              <c:strCache>
                <c:ptCount val="1"/>
                <c:pt idx="0">
                  <c:v>Not In Compliance</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EB'!$AJ$40:$AJ$41</c:f>
              <c:numCache>
                <c:formatCode>General</c:formatCode>
                <c:ptCount val="2"/>
                <c:pt idx="0">
                  <c:v>0</c:v>
                </c:pt>
                <c:pt idx="1">
                  <c:v>0</c:v>
                </c:pt>
              </c:numCache>
            </c:numRef>
          </c:val>
        </c:ser>
        <c:dLbls>
          <c:showLegendKey val="0"/>
          <c:showVal val="0"/>
          <c:showCatName val="0"/>
          <c:showSerName val="0"/>
          <c:showPercent val="0"/>
          <c:showBubbleSize val="0"/>
        </c:dLbls>
        <c:gapWidth val="150"/>
        <c:overlap val="100"/>
        <c:axId val="108141568"/>
        <c:axId val="108151552"/>
      </c:barChart>
      <c:catAx>
        <c:axId val="108141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151552"/>
        <c:crosses val="autoZero"/>
        <c:auto val="1"/>
        <c:lblAlgn val="ctr"/>
        <c:lblOffset val="100"/>
        <c:noMultiLvlLbl val="0"/>
      </c:catAx>
      <c:valAx>
        <c:axId val="108151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141568"/>
        <c:crosses val="autoZero"/>
        <c:crossBetween val="between"/>
        <c:majorUnit val="1"/>
        <c:minorUnit val="1"/>
      </c:valAx>
      <c:spPr>
        <a:noFill/>
        <a:ln>
          <a:noFill/>
        </a:ln>
        <a:effectLst/>
      </c:spPr>
    </c:plotArea>
    <c:legend>
      <c:legendPos val="r"/>
      <c:layout>
        <c:manualLayout>
          <c:xMode val="edge"/>
          <c:yMode val="edge"/>
          <c:x val="0.54912923118652712"/>
          <c:y val="0.38600983877491385"/>
          <c:w val="0.42069837600848786"/>
          <c:h val="0.29951609251235167"/>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67279325933316"/>
          <c:y val="4.6992931193335349E-2"/>
          <c:w val="0.35320233906931847"/>
          <c:h val="0.54899309311808275"/>
        </c:manualLayout>
      </c:layout>
      <c:barChart>
        <c:barDir val="col"/>
        <c:grouping val="percentStacked"/>
        <c:varyColors val="0"/>
        <c:ser>
          <c:idx val="0"/>
          <c:order val="0"/>
          <c:tx>
            <c:strRef>
              <c:f>'Reclamation RS Checklist for EB'!$AM$39</c:f>
              <c:strCache>
                <c:ptCount val="1"/>
                <c:pt idx="0">
                  <c:v>Not Assessed</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EB'!$AM$40:$AM$41</c:f>
              <c:numCache>
                <c:formatCode>0%</c:formatCode>
                <c:ptCount val="2"/>
                <c:pt idx="0">
                  <c:v>1</c:v>
                </c:pt>
                <c:pt idx="1">
                  <c:v>1</c:v>
                </c:pt>
              </c:numCache>
            </c:numRef>
          </c:val>
        </c:ser>
        <c:ser>
          <c:idx val="1"/>
          <c:order val="1"/>
          <c:tx>
            <c:strRef>
              <c:f>'Reclamation RS Checklist for EB'!$AN$39</c:f>
              <c:strCache>
                <c:ptCount val="1"/>
                <c:pt idx="0">
                  <c:v>In Compliance</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EB'!$AN$40:$AN$41</c:f>
              <c:numCache>
                <c:formatCode>0%</c:formatCode>
                <c:ptCount val="2"/>
                <c:pt idx="0">
                  <c:v>0</c:v>
                </c:pt>
                <c:pt idx="1">
                  <c:v>0</c:v>
                </c:pt>
              </c:numCache>
            </c:numRef>
          </c:val>
        </c:ser>
        <c:ser>
          <c:idx val="3"/>
          <c:order val="2"/>
          <c:tx>
            <c:strRef>
              <c:f>'Reclamation RS Checklist for EB'!$AO$39</c:f>
              <c:strCache>
                <c:ptCount val="1"/>
                <c:pt idx="0">
                  <c:v>Not In Compliance</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EB'!$AO$40:$AO$41</c:f>
              <c:numCache>
                <c:formatCode>0%</c:formatCode>
                <c:ptCount val="2"/>
                <c:pt idx="0">
                  <c:v>0</c:v>
                </c:pt>
                <c:pt idx="1">
                  <c:v>0</c:v>
                </c:pt>
              </c:numCache>
            </c:numRef>
          </c:val>
        </c:ser>
        <c:dLbls>
          <c:showLegendKey val="0"/>
          <c:showVal val="0"/>
          <c:showCatName val="0"/>
          <c:showSerName val="0"/>
          <c:showPercent val="0"/>
          <c:showBubbleSize val="0"/>
        </c:dLbls>
        <c:gapWidth val="150"/>
        <c:overlap val="100"/>
        <c:axId val="108186624"/>
        <c:axId val="108212992"/>
      </c:barChart>
      <c:catAx>
        <c:axId val="108186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212992"/>
        <c:crosses val="autoZero"/>
        <c:auto val="1"/>
        <c:lblAlgn val="ctr"/>
        <c:lblOffset val="100"/>
        <c:noMultiLvlLbl val="0"/>
      </c:catAx>
      <c:valAx>
        <c:axId val="108212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186624"/>
        <c:crosses val="autoZero"/>
        <c:crossBetween val="between"/>
        <c:majorUnit val="0.1"/>
        <c:minorUnit val="0.1"/>
      </c:valAx>
      <c:spPr>
        <a:noFill/>
        <a:ln>
          <a:noFill/>
        </a:ln>
        <a:effectLst/>
      </c:spPr>
    </c:plotArea>
    <c:legend>
      <c:legendPos val="r"/>
      <c:layout>
        <c:manualLayout>
          <c:xMode val="edge"/>
          <c:yMode val="edge"/>
          <c:x val="0.54912923118652712"/>
          <c:y val="0.37986544256102306"/>
          <c:w val="0.42089908974144191"/>
          <c:h val="0.2873409956050633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264098343639251"/>
          <c:y val="0.23061554262238959"/>
          <c:w val="0.38017942672420185"/>
          <c:h val="0.58514572634942374"/>
        </c:manualLayout>
      </c:layout>
      <c:pieChart>
        <c:varyColors val="1"/>
        <c:ser>
          <c:idx val="0"/>
          <c:order val="0"/>
          <c:spPr>
            <a:ln>
              <a:solidFill>
                <a:schemeClr val="bg1">
                  <a:lumMod val="50000"/>
                </a:schemeClr>
              </a:solidFill>
            </a:ln>
          </c:spPr>
          <c:dPt>
            <c:idx val="0"/>
            <c:bubble3D val="0"/>
            <c:spPr>
              <a:solidFill>
                <a:schemeClr val="bg1">
                  <a:lumMod val="85000"/>
                </a:schemeClr>
              </a:solidFill>
              <a:ln>
                <a:solidFill>
                  <a:schemeClr val="bg1">
                    <a:lumMod val="50000"/>
                  </a:schemeClr>
                </a:solidFill>
              </a:ln>
            </c:spPr>
          </c:dPt>
          <c:dPt>
            <c:idx val="1"/>
            <c:bubble3D val="0"/>
            <c:spPr>
              <a:solidFill>
                <a:schemeClr val="accent3">
                  <a:lumMod val="75000"/>
                </a:schemeClr>
              </a:solidFill>
              <a:ln>
                <a:solidFill>
                  <a:schemeClr val="bg1">
                    <a:lumMod val="50000"/>
                  </a:schemeClr>
                </a:solidFill>
              </a:ln>
            </c:spPr>
          </c:dPt>
          <c:dPt>
            <c:idx val="2"/>
            <c:bubble3D val="0"/>
            <c:spPr>
              <a:solidFill>
                <a:srgbClr val="FF0000"/>
              </a:solidFill>
              <a:ln>
                <a:solidFill>
                  <a:schemeClr val="bg1">
                    <a:lumMod val="50000"/>
                  </a:schemeClr>
                </a:solidFill>
              </a:ln>
            </c:spPr>
          </c:dPt>
          <c:dPt>
            <c:idx val="3"/>
            <c:bubble3D val="0"/>
            <c:spPr>
              <a:solidFill>
                <a:srgbClr val="FF0000"/>
              </a:solidFill>
              <a:ln>
                <a:solidFill>
                  <a:schemeClr val="bg1">
                    <a:lumMod val="50000"/>
                  </a:schemeClr>
                </a:solidFill>
              </a:ln>
            </c:spPr>
          </c:dPt>
          <c:dLbls>
            <c:dLbl>
              <c:idx val="1"/>
              <c:layout>
                <c:manualLayout>
                  <c:x val="-0.15656197636312411"/>
                  <c:y val="1.3835444482483167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4781054910509068E-2"/>
                  <c:y val="1.4492753623188406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26220650384803595"/>
                  <c:y val="1.3043478260869565E-2"/>
                </c:manualLayout>
              </c:layout>
              <c:dLblPos val="bestFit"/>
              <c:showLegendKey val="0"/>
              <c:showVal val="0"/>
              <c:showCatName val="1"/>
              <c:showSerName val="0"/>
              <c:showPercent val="1"/>
              <c:showBubbleSize val="0"/>
              <c:extLst>
                <c:ext xmlns:c15="http://schemas.microsoft.com/office/drawing/2012/chart" uri="{CE6537A1-D6FC-4f65-9D91-7224C49458BB}"/>
              </c:extLst>
            </c:dLbl>
            <c:spPr>
              <a:noFill/>
            </c:spPr>
            <c:txPr>
              <a:bodyPr/>
              <a:lstStyle/>
              <a:p>
                <a:pPr>
                  <a:defRPr sz="900" b="1"/>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'Reclamation GP Checklist for EB'!$D$114:$D$116</c:f>
              <c:strCache>
                <c:ptCount val="3"/>
                <c:pt idx="0">
                  <c:v>Not Assessed</c:v>
                </c:pt>
                <c:pt idx="1">
                  <c:v>In Compliance</c:v>
                </c:pt>
                <c:pt idx="2">
                  <c:v>Not In Compliance</c:v>
                </c:pt>
              </c:strCache>
            </c:strRef>
          </c:cat>
          <c:val>
            <c:numRef>
              <c:f>'Reclamation GP Checklist for EB'!$E$114:$E$116</c:f>
              <c:numCache>
                <c:formatCode>General</c:formatCode>
                <c:ptCount val="3"/>
                <c:pt idx="0">
                  <c:v>41</c:v>
                </c:pt>
                <c:pt idx="1">
                  <c:v>1</c:v>
                </c:pt>
                <c:pt idx="2">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'Reclamation GP Checklist for EB'!$X$84</c:f>
              <c:strCache>
                <c:ptCount val="1"/>
                <c:pt idx="0">
                  <c:v>Not Assessed</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EB'!$X$85:$X$89</c:f>
              <c:numCache>
                <c:formatCode>General</c:formatCode>
                <c:ptCount val="5"/>
                <c:pt idx="0">
                  <c:v>10</c:v>
                </c:pt>
                <c:pt idx="1">
                  <c:v>6</c:v>
                </c:pt>
                <c:pt idx="2">
                  <c:v>6</c:v>
                </c:pt>
                <c:pt idx="3">
                  <c:v>8</c:v>
                </c:pt>
                <c:pt idx="4">
                  <c:v>11</c:v>
                </c:pt>
              </c:numCache>
            </c:numRef>
          </c:val>
        </c:ser>
        <c:ser>
          <c:idx val="1"/>
          <c:order val="1"/>
          <c:tx>
            <c:strRef>
              <c:f>'Reclamation GP Checklist for EB'!$Y$84</c:f>
              <c:strCache>
                <c:ptCount val="1"/>
                <c:pt idx="0">
                  <c:v>Not Applicable</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EB'!$Y$85:$Y$89</c:f>
              <c:numCache>
                <c:formatCode>General</c:formatCode>
                <c:ptCount val="5"/>
                <c:pt idx="0">
                  <c:v>0</c:v>
                </c:pt>
                <c:pt idx="1">
                  <c:v>1</c:v>
                </c:pt>
                <c:pt idx="2">
                  <c:v>0</c:v>
                </c:pt>
                <c:pt idx="3">
                  <c:v>0</c:v>
                </c:pt>
                <c:pt idx="4">
                  <c:v>0</c:v>
                </c:pt>
              </c:numCache>
            </c:numRef>
          </c:val>
        </c:ser>
        <c:ser>
          <c:idx val="2"/>
          <c:order val="2"/>
          <c:tx>
            <c:strRef>
              <c:f>'Reclamation GP Checklist for EB'!$Z$84</c:f>
              <c:strCache>
                <c:ptCount val="1"/>
                <c:pt idx="0">
                  <c:v>Meets</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EB'!$Z$85:$Z$89</c:f>
              <c:numCache>
                <c:formatCode>General</c:formatCode>
                <c:ptCount val="5"/>
                <c:pt idx="0">
                  <c:v>0</c:v>
                </c:pt>
                <c:pt idx="1">
                  <c:v>0</c:v>
                </c:pt>
                <c:pt idx="2">
                  <c:v>0</c:v>
                </c:pt>
                <c:pt idx="3">
                  <c:v>0</c:v>
                </c:pt>
                <c:pt idx="4">
                  <c:v>0</c:v>
                </c:pt>
              </c:numCache>
            </c:numRef>
          </c:val>
        </c:ser>
        <c:ser>
          <c:idx val="3"/>
          <c:order val="3"/>
          <c:tx>
            <c:strRef>
              <c:f>'Reclamation GP Checklist for EB'!$AA$84</c:f>
              <c:strCache>
                <c:ptCount val="1"/>
                <c:pt idx="0">
                  <c:v>Meets through  Exemption</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EB'!$AA$85:$AA$89</c:f>
              <c:numCache>
                <c:formatCode>General</c:formatCode>
                <c:ptCount val="5"/>
                <c:pt idx="0">
                  <c:v>0</c:v>
                </c:pt>
                <c:pt idx="1">
                  <c:v>0</c:v>
                </c:pt>
                <c:pt idx="2">
                  <c:v>0</c:v>
                </c:pt>
                <c:pt idx="3">
                  <c:v>0</c:v>
                </c:pt>
                <c:pt idx="4">
                  <c:v>0</c:v>
                </c:pt>
              </c:numCache>
            </c:numRef>
          </c:val>
        </c:ser>
        <c:ser>
          <c:idx val="4"/>
          <c:order val="4"/>
          <c:tx>
            <c:strRef>
              <c:f>'Reclamation GP Checklist for EB'!$AB$84</c:f>
              <c:strCache>
                <c:ptCount val="1"/>
                <c:pt idx="0">
                  <c:v>Improvements Underway</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EB'!$AB$85:$AB$89</c:f>
              <c:numCache>
                <c:formatCode>General</c:formatCode>
                <c:ptCount val="5"/>
                <c:pt idx="0">
                  <c:v>0</c:v>
                </c:pt>
                <c:pt idx="1">
                  <c:v>0</c:v>
                </c:pt>
                <c:pt idx="2">
                  <c:v>0</c:v>
                </c:pt>
                <c:pt idx="3">
                  <c:v>0</c:v>
                </c:pt>
                <c:pt idx="4">
                  <c:v>0</c:v>
                </c:pt>
              </c:numCache>
            </c:numRef>
          </c:val>
        </c:ser>
        <c:ser>
          <c:idx val="5"/>
          <c:order val="5"/>
          <c:tx>
            <c:strRef>
              <c:f>'Reclamation GP Checklist for EB'!$AC$84</c:f>
              <c:strCache>
                <c:ptCount val="1"/>
                <c:pt idx="0">
                  <c:v>Does Not Meet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EB'!$AC$85:$AC$89</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94603520"/>
        <c:axId val="94625792"/>
      </c:barChart>
      <c:catAx>
        <c:axId val="9460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4625792"/>
        <c:crosses val="autoZero"/>
        <c:auto val="1"/>
        <c:lblAlgn val="ctr"/>
        <c:lblOffset val="100"/>
        <c:noMultiLvlLbl val="0"/>
      </c:catAx>
      <c:valAx>
        <c:axId val="94625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4603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'Reclamation GP Checklist for EB'!$AI$84</c:f>
              <c:strCache>
                <c:ptCount val="1"/>
                <c:pt idx="0">
                  <c:v>Not Assessed</c:v>
                </c:pt>
              </c:strCache>
            </c:strRef>
          </c:tx>
          <c:spPr>
            <a:solidFill>
              <a:schemeClr val="bg1">
                <a:lumMod val="8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EB'!$AI$85:$AI$89</c:f>
              <c:numCache>
                <c:formatCode>0%</c:formatCode>
                <c:ptCount val="5"/>
                <c:pt idx="0">
                  <c:v>1</c:v>
                </c:pt>
                <c:pt idx="1">
                  <c:v>0.8571428571428571</c:v>
                </c:pt>
                <c:pt idx="2">
                  <c:v>1</c:v>
                </c:pt>
                <c:pt idx="3">
                  <c:v>1</c:v>
                </c:pt>
                <c:pt idx="4">
                  <c:v>1</c:v>
                </c:pt>
              </c:numCache>
            </c:numRef>
          </c:val>
        </c:ser>
        <c:ser>
          <c:idx val="1"/>
          <c:order val="1"/>
          <c:tx>
            <c:strRef>
              <c:f>'Reclamation GP Checklist for EB'!$AJ$84</c:f>
              <c:strCache>
                <c:ptCount val="1"/>
                <c:pt idx="0">
                  <c:v>Not Applicable</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EB'!$AJ$85:$AJ$89</c:f>
              <c:numCache>
                <c:formatCode>0%</c:formatCode>
                <c:ptCount val="5"/>
                <c:pt idx="0">
                  <c:v>0</c:v>
                </c:pt>
                <c:pt idx="1">
                  <c:v>0.14285714285714285</c:v>
                </c:pt>
                <c:pt idx="2">
                  <c:v>0</c:v>
                </c:pt>
                <c:pt idx="3">
                  <c:v>0</c:v>
                </c:pt>
                <c:pt idx="4">
                  <c:v>0</c:v>
                </c:pt>
              </c:numCache>
            </c:numRef>
          </c:val>
        </c:ser>
        <c:ser>
          <c:idx val="2"/>
          <c:order val="2"/>
          <c:tx>
            <c:strRef>
              <c:f>'Reclamation GP Checklist for EB'!$AK$84</c:f>
              <c:strCache>
                <c:ptCount val="1"/>
                <c:pt idx="0">
                  <c:v>Meets</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EB'!$AK$85:$AK$89</c:f>
              <c:numCache>
                <c:formatCode>0%</c:formatCode>
                <c:ptCount val="5"/>
                <c:pt idx="0">
                  <c:v>0</c:v>
                </c:pt>
                <c:pt idx="1">
                  <c:v>0</c:v>
                </c:pt>
                <c:pt idx="2">
                  <c:v>0</c:v>
                </c:pt>
                <c:pt idx="3">
                  <c:v>0</c:v>
                </c:pt>
                <c:pt idx="4">
                  <c:v>0</c:v>
                </c:pt>
              </c:numCache>
            </c:numRef>
          </c:val>
        </c:ser>
        <c:ser>
          <c:idx val="3"/>
          <c:order val="3"/>
          <c:tx>
            <c:strRef>
              <c:f>'Reclamation GP Checklist for EB'!$AL$84</c:f>
              <c:strCache>
                <c:ptCount val="1"/>
                <c:pt idx="0">
                  <c:v>Meets through  Exemption</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EB'!$AL$85:$AL$89</c:f>
              <c:numCache>
                <c:formatCode>0%</c:formatCode>
                <c:ptCount val="5"/>
                <c:pt idx="0">
                  <c:v>0</c:v>
                </c:pt>
                <c:pt idx="1">
                  <c:v>0</c:v>
                </c:pt>
                <c:pt idx="2">
                  <c:v>0</c:v>
                </c:pt>
                <c:pt idx="3">
                  <c:v>0</c:v>
                </c:pt>
                <c:pt idx="4">
                  <c:v>0</c:v>
                </c:pt>
              </c:numCache>
            </c:numRef>
          </c:val>
        </c:ser>
        <c:ser>
          <c:idx val="4"/>
          <c:order val="4"/>
          <c:tx>
            <c:strRef>
              <c:f>'Reclamation GP Checklist for EB'!$AM$84</c:f>
              <c:strCache>
                <c:ptCount val="1"/>
                <c:pt idx="0">
                  <c:v>Improvements Underway</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EB'!$AM$85:$AM$89</c:f>
              <c:numCache>
                <c:formatCode>0%</c:formatCode>
                <c:ptCount val="5"/>
                <c:pt idx="0">
                  <c:v>0</c:v>
                </c:pt>
                <c:pt idx="1">
                  <c:v>0</c:v>
                </c:pt>
                <c:pt idx="2">
                  <c:v>0</c:v>
                </c:pt>
                <c:pt idx="3">
                  <c:v>0</c:v>
                </c:pt>
                <c:pt idx="4">
                  <c:v>0</c:v>
                </c:pt>
              </c:numCache>
            </c:numRef>
          </c:val>
        </c:ser>
        <c:ser>
          <c:idx val="5"/>
          <c:order val="5"/>
          <c:tx>
            <c:strRef>
              <c:f>'Reclamation GP Checklist for EB'!$AN$84</c:f>
              <c:strCache>
                <c:ptCount val="1"/>
                <c:pt idx="0">
                  <c:v>Does Not Meet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EB'!$AN$85:$AN$89</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99737600"/>
        <c:axId val="99739136"/>
      </c:barChart>
      <c:catAx>
        <c:axId val="99737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9739136"/>
        <c:crosses val="autoZero"/>
        <c:auto val="1"/>
        <c:lblAlgn val="ctr"/>
        <c:lblOffset val="100"/>
        <c:noMultiLvlLbl val="0"/>
      </c:catAx>
      <c:valAx>
        <c:axId val="99739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97376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'Reclamation GP Checklist for EB'!$AT$84</c:f>
              <c:strCache>
                <c:ptCount val="1"/>
                <c:pt idx="0">
                  <c:v>Not Assessed</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EB'!$AT$85:$AT$89</c:f>
              <c:numCache>
                <c:formatCode>General</c:formatCode>
                <c:ptCount val="5"/>
                <c:pt idx="0">
                  <c:v>10</c:v>
                </c:pt>
                <c:pt idx="1">
                  <c:v>6</c:v>
                </c:pt>
                <c:pt idx="2">
                  <c:v>6</c:v>
                </c:pt>
                <c:pt idx="3">
                  <c:v>8</c:v>
                </c:pt>
                <c:pt idx="4">
                  <c:v>11</c:v>
                </c:pt>
              </c:numCache>
            </c:numRef>
          </c:val>
        </c:ser>
        <c:ser>
          <c:idx val="1"/>
          <c:order val="1"/>
          <c:tx>
            <c:strRef>
              <c:f>'Reclamation GP Checklist for EB'!$AU$84</c:f>
              <c:strCache>
                <c:ptCount val="1"/>
                <c:pt idx="0">
                  <c:v>In Compliance</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EB'!$AU$85:$AU$89</c:f>
              <c:numCache>
                <c:formatCode>General</c:formatCode>
                <c:ptCount val="5"/>
                <c:pt idx="0">
                  <c:v>0</c:v>
                </c:pt>
                <c:pt idx="1">
                  <c:v>1</c:v>
                </c:pt>
                <c:pt idx="2">
                  <c:v>0</c:v>
                </c:pt>
                <c:pt idx="3">
                  <c:v>0</c:v>
                </c:pt>
                <c:pt idx="4">
                  <c:v>0</c:v>
                </c:pt>
              </c:numCache>
            </c:numRef>
          </c:val>
        </c:ser>
        <c:ser>
          <c:idx val="3"/>
          <c:order val="2"/>
          <c:tx>
            <c:strRef>
              <c:f>'Reclamation GP Checklist for EB'!$AV$84</c:f>
              <c:strCache>
                <c:ptCount val="1"/>
                <c:pt idx="0">
                  <c:v>Not In Compliance</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EB'!$AV$85:$AV$89</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100827136"/>
        <c:axId val="100828672"/>
      </c:barChart>
      <c:catAx>
        <c:axId val="10082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0828672"/>
        <c:crosses val="autoZero"/>
        <c:auto val="1"/>
        <c:lblAlgn val="ctr"/>
        <c:lblOffset val="100"/>
        <c:noMultiLvlLbl val="0"/>
      </c:catAx>
      <c:valAx>
        <c:axId val="100828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08271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'Reclamation GP Checklist for EB'!$BA$84</c:f>
              <c:strCache>
                <c:ptCount val="1"/>
                <c:pt idx="0">
                  <c:v>Not Assessed</c:v>
                </c:pt>
              </c:strCache>
            </c:strRef>
          </c:tx>
          <c:spPr>
            <a:solidFill>
              <a:schemeClr val="bg1">
                <a:lumMod val="8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EB'!$BA$85:$BA$89</c:f>
              <c:numCache>
                <c:formatCode>0%</c:formatCode>
                <c:ptCount val="5"/>
                <c:pt idx="0">
                  <c:v>1</c:v>
                </c:pt>
                <c:pt idx="1">
                  <c:v>0.8571428571428571</c:v>
                </c:pt>
                <c:pt idx="2">
                  <c:v>1</c:v>
                </c:pt>
                <c:pt idx="3">
                  <c:v>1</c:v>
                </c:pt>
                <c:pt idx="4">
                  <c:v>1</c:v>
                </c:pt>
              </c:numCache>
            </c:numRef>
          </c:val>
        </c:ser>
        <c:ser>
          <c:idx val="1"/>
          <c:order val="1"/>
          <c:tx>
            <c:strRef>
              <c:f>'Reclamation GP Checklist for EB'!$BB$84</c:f>
              <c:strCache>
                <c:ptCount val="1"/>
                <c:pt idx="0">
                  <c:v>In Compliance</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EB'!$BB$85:$BB$89</c:f>
              <c:numCache>
                <c:formatCode>0%</c:formatCode>
                <c:ptCount val="5"/>
                <c:pt idx="0">
                  <c:v>0</c:v>
                </c:pt>
                <c:pt idx="1">
                  <c:v>0.14285714285714285</c:v>
                </c:pt>
                <c:pt idx="2">
                  <c:v>0</c:v>
                </c:pt>
                <c:pt idx="3">
                  <c:v>0</c:v>
                </c:pt>
                <c:pt idx="4">
                  <c:v>0</c:v>
                </c:pt>
              </c:numCache>
            </c:numRef>
          </c:val>
        </c:ser>
        <c:ser>
          <c:idx val="3"/>
          <c:order val="2"/>
          <c:tx>
            <c:strRef>
              <c:f>'Reclamation GP Checklist for EB'!$BC$84</c:f>
              <c:strCache>
                <c:ptCount val="1"/>
                <c:pt idx="0">
                  <c:v>Not In Compliance</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GP Checklist for EB'!$U$85:$W$89</c:f>
              <c:strCache>
                <c:ptCount val="5"/>
                <c:pt idx="0">
                  <c:v>Integrated O&amp;M</c:v>
                </c:pt>
                <c:pt idx="1">
                  <c:v>Water Quality &amp; Performance</c:v>
                </c:pt>
                <c:pt idx="2">
                  <c:v>Energy Performance</c:v>
                </c:pt>
                <c:pt idx="3">
                  <c:v>Materials Selection</c:v>
                </c:pt>
                <c:pt idx="4">
                  <c:v>Indoor Environmental Quality</c:v>
                </c:pt>
              </c:strCache>
            </c:strRef>
          </c:cat>
          <c:val>
            <c:numRef>
              <c:f>'Reclamation GP Checklist for EB'!$BC$85:$BC$89</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102766464"/>
        <c:axId val="102768000"/>
      </c:barChart>
      <c:catAx>
        <c:axId val="10276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2768000"/>
        <c:crosses val="autoZero"/>
        <c:auto val="1"/>
        <c:lblAlgn val="ctr"/>
        <c:lblOffset val="100"/>
        <c:noMultiLvlLbl val="0"/>
      </c:catAx>
      <c:valAx>
        <c:axId val="102768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27664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134154840814391"/>
          <c:y val="0.20742713682528816"/>
          <c:w val="0.38017942672420185"/>
          <c:h val="0.58514572634942374"/>
        </c:manualLayout>
      </c:layout>
      <c:pieChart>
        <c:varyColors val="1"/>
        <c:ser>
          <c:idx val="0"/>
          <c:order val="0"/>
          <c:spPr>
            <a:ln>
              <a:solidFill>
                <a:schemeClr val="bg1">
                  <a:lumMod val="50000"/>
                </a:schemeClr>
              </a:solidFill>
            </a:ln>
          </c:spPr>
          <c:dPt>
            <c:idx val="0"/>
            <c:bubble3D val="0"/>
            <c:spPr>
              <a:solidFill>
                <a:schemeClr val="bg1">
                  <a:lumMod val="85000"/>
                </a:schemeClr>
              </a:solidFill>
              <a:ln>
                <a:solidFill>
                  <a:schemeClr val="bg1">
                    <a:lumMod val="50000"/>
                  </a:schemeClr>
                </a:solidFill>
              </a:ln>
            </c:spPr>
          </c:dPt>
          <c:dPt>
            <c:idx val="1"/>
            <c:bubble3D val="0"/>
            <c:spPr>
              <a:solidFill>
                <a:schemeClr val="tx2">
                  <a:lumMod val="60000"/>
                  <a:lumOff val="40000"/>
                </a:schemeClr>
              </a:solidFill>
              <a:ln>
                <a:solidFill>
                  <a:schemeClr val="bg1">
                    <a:lumMod val="50000"/>
                  </a:schemeClr>
                </a:solidFill>
              </a:ln>
            </c:spPr>
          </c:dPt>
          <c:dPt>
            <c:idx val="2"/>
            <c:bubble3D val="0"/>
            <c:spPr>
              <a:solidFill>
                <a:schemeClr val="accent3">
                  <a:lumMod val="75000"/>
                </a:schemeClr>
              </a:solidFill>
              <a:ln>
                <a:solidFill>
                  <a:schemeClr val="bg1">
                    <a:lumMod val="50000"/>
                  </a:schemeClr>
                </a:solidFill>
              </a:ln>
            </c:spPr>
          </c:dPt>
          <c:dPt>
            <c:idx val="3"/>
            <c:bubble3D val="0"/>
            <c:spPr>
              <a:solidFill>
                <a:schemeClr val="accent6">
                  <a:lumMod val="75000"/>
                </a:schemeClr>
              </a:solidFill>
              <a:ln>
                <a:solidFill>
                  <a:schemeClr val="bg1">
                    <a:lumMod val="50000"/>
                  </a:schemeClr>
                </a:solidFill>
              </a:ln>
            </c:spPr>
          </c:dPt>
          <c:dPt>
            <c:idx val="4"/>
            <c:bubble3D val="0"/>
            <c:spPr>
              <a:solidFill>
                <a:schemeClr val="accent3">
                  <a:lumMod val="60000"/>
                  <a:lumOff val="40000"/>
                </a:schemeClr>
              </a:solidFill>
              <a:ln>
                <a:solidFill>
                  <a:schemeClr val="bg1">
                    <a:lumMod val="50000"/>
                  </a:schemeClr>
                </a:solidFill>
              </a:ln>
            </c:spPr>
          </c:dPt>
          <c:dPt>
            <c:idx val="5"/>
            <c:bubble3D val="0"/>
            <c:spPr>
              <a:solidFill>
                <a:srgbClr val="FF0000"/>
              </a:solidFill>
              <a:ln>
                <a:solidFill>
                  <a:schemeClr val="bg1">
                    <a:lumMod val="50000"/>
                  </a:schemeClr>
                </a:solidFill>
              </a:ln>
            </c:spPr>
          </c:dPt>
          <c:dLbls>
            <c:dLbl>
              <c:idx val="1"/>
              <c:layout>
                <c:manualLayout>
                  <c:x val="5.02527270885164E-2"/>
                  <c:y val="8.7220562946872492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5373103785755593"/>
                  <c:y val="0.369978774392331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20786719456678085"/>
                  <c:y val="0.2144927536231884"/>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0.13625012975073031"/>
                  <c:y val="-3.3333333333333333E-2"/>
                </c:manualLayout>
              </c:layout>
              <c:dLblPos val="bestFi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900" b="1"/>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'Reclamation RS Checklist for EB'!$D$52:$D$57</c:f>
              <c:strCache>
                <c:ptCount val="6"/>
                <c:pt idx="0">
                  <c:v>Not Assessed</c:v>
                </c:pt>
                <c:pt idx="1">
                  <c:v>Not Applicable</c:v>
                </c:pt>
                <c:pt idx="2">
                  <c:v>Meets</c:v>
                </c:pt>
                <c:pt idx="3">
                  <c:v>Meets through  Exemption</c:v>
                </c:pt>
                <c:pt idx="4">
                  <c:v>Improvements Underway</c:v>
                </c:pt>
                <c:pt idx="5">
                  <c:v>Does Not Meet</c:v>
                </c:pt>
              </c:strCache>
            </c:strRef>
          </c:cat>
          <c:val>
            <c:numRef>
              <c:f>'Reclamation RS Checklist for EB'!$E$52:$E$57</c:f>
              <c:numCache>
                <c:formatCode>General</c:formatCode>
                <c:ptCount val="6"/>
                <c:pt idx="0">
                  <c:v>4</c:v>
                </c:pt>
                <c:pt idx="1">
                  <c:v>0</c:v>
                </c:pt>
                <c:pt idx="2">
                  <c:v>0</c:v>
                </c:pt>
                <c:pt idx="3">
                  <c:v>0</c:v>
                </c:pt>
                <c:pt idx="4">
                  <c:v>0</c:v>
                </c:pt>
                <c:pt idx="5">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264098343639251"/>
          <c:y val="0.23061554262238959"/>
          <c:w val="0.38017942672420185"/>
          <c:h val="0.58514572634942374"/>
        </c:manualLayout>
      </c:layout>
      <c:pieChart>
        <c:varyColors val="1"/>
        <c:ser>
          <c:idx val="0"/>
          <c:order val="0"/>
          <c:spPr>
            <a:ln>
              <a:solidFill>
                <a:schemeClr val="bg1">
                  <a:lumMod val="50000"/>
                </a:schemeClr>
              </a:solidFill>
            </a:ln>
          </c:spPr>
          <c:dPt>
            <c:idx val="0"/>
            <c:bubble3D val="0"/>
            <c:spPr>
              <a:solidFill>
                <a:schemeClr val="bg1">
                  <a:lumMod val="85000"/>
                </a:schemeClr>
              </a:solidFill>
              <a:ln>
                <a:solidFill>
                  <a:schemeClr val="bg1">
                    <a:lumMod val="50000"/>
                  </a:schemeClr>
                </a:solidFill>
              </a:ln>
            </c:spPr>
          </c:dPt>
          <c:dPt>
            <c:idx val="1"/>
            <c:bubble3D val="0"/>
            <c:spPr>
              <a:solidFill>
                <a:schemeClr val="accent3">
                  <a:lumMod val="75000"/>
                </a:schemeClr>
              </a:solidFill>
              <a:ln>
                <a:solidFill>
                  <a:schemeClr val="bg1">
                    <a:lumMod val="50000"/>
                  </a:schemeClr>
                </a:solidFill>
              </a:ln>
            </c:spPr>
          </c:dPt>
          <c:dPt>
            <c:idx val="2"/>
            <c:bubble3D val="0"/>
            <c:spPr>
              <a:solidFill>
                <a:srgbClr val="FF0000"/>
              </a:solidFill>
              <a:ln>
                <a:solidFill>
                  <a:schemeClr val="bg1">
                    <a:lumMod val="50000"/>
                  </a:schemeClr>
                </a:solidFill>
              </a:ln>
            </c:spPr>
          </c:dPt>
          <c:dPt>
            <c:idx val="3"/>
            <c:bubble3D val="0"/>
            <c:spPr>
              <a:solidFill>
                <a:srgbClr val="FF0000"/>
              </a:solidFill>
              <a:ln>
                <a:solidFill>
                  <a:schemeClr val="bg1">
                    <a:lumMod val="50000"/>
                  </a:schemeClr>
                </a:solidFill>
              </a:ln>
            </c:spPr>
          </c:dPt>
          <c:dLbls>
            <c:dLbl>
              <c:idx val="1"/>
              <c:layout>
                <c:manualLayout>
                  <c:x val="-0.15656197636312411"/>
                  <c:y val="1.3835444482483167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4781054910509068E-2"/>
                  <c:y val="1.4492753623188406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0.26220650384803595"/>
                  <c:y val="1.3043478260869565E-2"/>
                </c:manualLayout>
              </c:layout>
              <c:dLblPos val="bestFit"/>
              <c:showLegendKey val="0"/>
              <c:showVal val="0"/>
              <c:showCatName val="1"/>
              <c:showSerName val="0"/>
              <c:showPercent val="1"/>
              <c:showBubbleSize val="0"/>
              <c:extLst>
                <c:ext xmlns:c15="http://schemas.microsoft.com/office/drawing/2012/chart" uri="{CE6537A1-D6FC-4f65-9D91-7224C49458BB}"/>
              </c:extLst>
            </c:dLbl>
            <c:spPr>
              <a:noFill/>
            </c:spPr>
            <c:txPr>
              <a:bodyPr/>
              <a:lstStyle/>
              <a:p>
                <a:pPr>
                  <a:defRPr sz="900" b="1"/>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'Reclamation RS Checklist for EB'!$D$60:$D$62</c:f>
              <c:strCache>
                <c:ptCount val="3"/>
                <c:pt idx="0">
                  <c:v>Not Assessed</c:v>
                </c:pt>
                <c:pt idx="1">
                  <c:v>In Compliance</c:v>
                </c:pt>
                <c:pt idx="2">
                  <c:v>Not In Compliance</c:v>
                </c:pt>
              </c:strCache>
            </c:strRef>
          </c:cat>
          <c:val>
            <c:numRef>
              <c:f>'Reclamation RS Checklist for EB'!$E$60:$E$62</c:f>
              <c:numCache>
                <c:formatCode>General</c:formatCode>
                <c:ptCount val="3"/>
                <c:pt idx="0">
                  <c:v>4</c:v>
                </c:pt>
                <c:pt idx="1">
                  <c:v>0</c:v>
                </c:pt>
                <c:pt idx="2">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67279325933316"/>
          <c:y val="4.6992931193335349E-2"/>
          <c:w val="0.35320233906931847"/>
          <c:h val="0.54899309311808275"/>
        </c:manualLayout>
      </c:layout>
      <c:barChart>
        <c:barDir val="col"/>
        <c:grouping val="stacked"/>
        <c:varyColors val="0"/>
        <c:ser>
          <c:idx val="0"/>
          <c:order val="0"/>
          <c:tx>
            <c:strRef>
              <c:f>'Reclamation RS Checklist for EB'!$P$39</c:f>
              <c:strCache>
                <c:ptCount val="1"/>
                <c:pt idx="0">
                  <c:v>Not Assessed</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EB'!$P$40:$P$41</c:f>
              <c:numCache>
                <c:formatCode>General</c:formatCode>
                <c:ptCount val="2"/>
                <c:pt idx="0">
                  <c:v>3</c:v>
                </c:pt>
                <c:pt idx="1">
                  <c:v>1</c:v>
                </c:pt>
              </c:numCache>
            </c:numRef>
          </c:val>
        </c:ser>
        <c:ser>
          <c:idx val="1"/>
          <c:order val="1"/>
          <c:tx>
            <c:strRef>
              <c:f>'Reclamation RS Checklist for EB'!$Q$39</c:f>
              <c:strCache>
                <c:ptCount val="1"/>
                <c:pt idx="0">
                  <c:v>Not Applicable</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EB'!$Q$40:$Q$41</c:f>
              <c:numCache>
                <c:formatCode>General</c:formatCode>
                <c:ptCount val="2"/>
                <c:pt idx="0">
                  <c:v>0</c:v>
                </c:pt>
                <c:pt idx="1">
                  <c:v>0</c:v>
                </c:pt>
              </c:numCache>
            </c:numRef>
          </c:val>
        </c:ser>
        <c:ser>
          <c:idx val="2"/>
          <c:order val="2"/>
          <c:tx>
            <c:strRef>
              <c:f>'Reclamation RS Checklist for EB'!$R$39</c:f>
              <c:strCache>
                <c:ptCount val="1"/>
                <c:pt idx="0">
                  <c:v>Meets</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EB'!$R$40:$R$41</c:f>
              <c:numCache>
                <c:formatCode>General</c:formatCode>
                <c:ptCount val="2"/>
                <c:pt idx="0">
                  <c:v>0</c:v>
                </c:pt>
                <c:pt idx="1">
                  <c:v>0</c:v>
                </c:pt>
              </c:numCache>
            </c:numRef>
          </c:val>
        </c:ser>
        <c:ser>
          <c:idx val="3"/>
          <c:order val="3"/>
          <c:tx>
            <c:strRef>
              <c:f>'Reclamation RS Checklist for EB'!$S$39</c:f>
              <c:strCache>
                <c:ptCount val="1"/>
                <c:pt idx="0">
                  <c:v>Meets through  Exemption</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EB'!$S$40:$S$41</c:f>
              <c:numCache>
                <c:formatCode>General</c:formatCode>
                <c:ptCount val="2"/>
                <c:pt idx="0">
                  <c:v>0</c:v>
                </c:pt>
                <c:pt idx="1">
                  <c:v>0</c:v>
                </c:pt>
              </c:numCache>
            </c:numRef>
          </c:val>
        </c:ser>
        <c:ser>
          <c:idx val="4"/>
          <c:order val="4"/>
          <c:tx>
            <c:strRef>
              <c:f>'Reclamation RS Checklist for EB'!$T$39</c:f>
              <c:strCache>
                <c:ptCount val="1"/>
                <c:pt idx="0">
                  <c:v>Improvements Underway</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EB'!$T$40:$T$41</c:f>
              <c:numCache>
                <c:formatCode>General</c:formatCode>
                <c:ptCount val="2"/>
                <c:pt idx="0">
                  <c:v>0</c:v>
                </c:pt>
                <c:pt idx="1">
                  <c:v>0</c:v>
                </c:pt>
              </c:numCache>
            </c:numRef>
          </c:val>
        </c:ser>
        <c:ser>
          <c:idx val="5"/>
          <c:order val="5"/>
          <c:tx>
            <c:strRef>
              <c:f>'Reclamation RS Checklist for EB'!$U$39</c:f>
              <c:strCache>
                <c:ptCount val="1"/>
                <c:pt idx="0">
                  <c:v>Does Not Meet</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'Reclamation RS Checklist for EB'!$O$40:$O$41</c:f>
              <c:strCache>
                <c:ptCount val="2"/>
                <c:pt idx="0">
                  <c:v>Sustainable Sites</c:v>
                </c:pt>
                <c:pt idx="1">
                  <c:v>Materials Selection</c:v>
                </c:pt>
              </c:strCache>
            </c:strRef>
          </c:cat>
          <c:val>
            <c:numRef>
              <c:f>'Reclamation RS Checklist for EB'!$U$40:$U$41</c:f>
              <c:numCache>
                <c:formatCode>General</c:formatCode>
                <c:ptCount val="2"/>
                <c:pt idx="0">
                  <c:v>0</c:v>
                </c:pt>
                <c:pt idx="1">
                  <c:v>0</c:v>
                </c:pt>
              </c:numCache>
            </c:numRef>
          </c:val>
        </c:ser>
        <c:dLbls>
          <c:showLegendKey val="0"/>
          <c:showVal val="0"/>
          <c:showCatName val="0"/>
          <c:showSerName val="0"/>
          <c:showPercent val="0"/>
          <c:showBubbleSize val="0"/>
        </c:dLbls>
        <c:gapWidth val="150"/>
        <c:overlap val="100"/>
        <c:axId val="105593856"/>
        <c:axId val="105607936"/>
      </c:barChart>
      <c:catAx>
        <c:axId val="10559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5607936"/>
        <c:crosses val="autoZero"/>
        <c:auto val="1"/>
        <c:lblAlgn val="ctr"/>
        <c:lblOffset val="100"/>
        <c:noMultiLvlLbl val="0"/>
      </c:catAx>
      <c:valAx>
        <c:axId val="105607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5593856"/>
        <c:crosses val="autoZero"/>
        <c:crossBetween val="between"/>
        <c:majorUnit val="1"/>
        <c:minorUnit val="1"/>
      </c:valAx>
      <c:spPr>
        <a:noFill/>
        <a:ln>
          <a:noFill/>
        </a:ln>
        <a:effectLst/>
      </c:spPr>
    </c:plotArea>
    <c:legend>
      <c:legendPos val="r"/>
      <c:layout>
        <c:manualLayout>
          <c:xMode val="edge"/>
          <c:yMode val="edge"/>
          <c:x val="0.54912923118652712"/>
          <c:y val="0.17095597128873632"/>
          <c:w val="0.42069837600848786"/>
          <c:h val="0.5637251297096553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12</xdr:col>
      <xdr:colOff>923925</xdr:colOff>
      <xdr:row>60</xdr:row>
      <xdr:rowOff>104775</xdr:rowOff>
    </xdr:from>
    <xdr:to>
      <xdr:col>13</xdr:col>
      <xdr:colOff>2305050</xdr:colOff>
      <xdr:row>70</xdr:row>
      <xdr:rowOff>133350</xdr:rowOff>
    </xdr:to>
    <xdr:graphicFrame macro="">
      <xdr:nvGraphicFramePr>
        <xdr:cNvPr id="3" name="Chart 2" title="Design Team Resul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342906</xdr:colOff>
      <xdr:row>60</xdr:row>
      <xdr:rowOff>123825</xdr:rowOff>
    </xdr:from>
    <xdr:to>
      <xdr:col>12</xdr:col>
      <xdr:colOff>1009656</xdr:colOff>
      <xdr:row>70</xdr:row>
      <xdr:rowOff>0</xdr:rowOff>
    </xdr:to>
    <xdr:sp macro="" textlink="">
      <xdr:nvSpPr>
        <xdr:cNvPr id="4" name="TextBox 3"/>
        <xdr:cNvSpPr txBox="1"/>
      </xdr:nvSpPr>
      <xdr:spPr>
        <a:xfrm rot="16200000">
          <a:off x="9867906" y="23012400"/>
          <a:ext cx="2038350"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Arial" pitchFamily="34" charset="0"/>
              <a:cs typeface="Arial" pitchFamily="34" charset="0"/>
            </a:rPr>
            <a:t>Assessment </a:t>
          </a:r>
        </a:p>
        <a:p>
          <a:pPr algn="ctr"/>
          <a:r>
            <a:rPr lang="en-US" sz="1400" b="1">
              <a:latin typeface="Arial" pitchFamily="34" charset="0"/>
              <a:cs typeface="Arial" pitchFamily="34" charset="0"/>
            </a:rPr>
            <a:t>Results</a:t>
          </a:r>
        </a:p>
      </xdr:txBody>
    </xdr:sp>
    <xdr:clientData/>
  </xdr:twoCellAnchor>
  <xdr:twoCellAnchor editAs="oneCell">
    <xdr:from>
      <xdr:col>12</xdr:col>
      <xdr:colOff>952500</xdr:colOff>
      <xdr:row>71</xdr:row>
      <xdr:rowOff>47625</xdr:rowOff>
    </xdr:from>
    <xdr:to>
      <xdr:col>13</xdr:col>
      <xdr:colOff>2314575</xdr:colOff>
      <xdr:row>81</xdr:row>
      <xdr:rowOff>0</xdr:rowOff>
    </xdr:to>
    <xdr:graphicFrame macro="">
      <xdr:nvGraphicFramePr>
        <xdr:cNvPr id="5" name="Chart 4" title="Design Team Resul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342904</xdr:colOff>
      <xdr:row>71</xdr:row>
      <xdr:rowOff>19049</xdr:rowOff>
    </xdr:from>
    <xdr:to>
      <xdr:col>12</xdr:col>
      <xdr:colOff>1076327</xdr:colOff>
      <xdr:row>78</xdr:row>
      <xdr:rowOff>76199</xdr:rowOff>
    </xdr:to>
    <xdr:sp macro="" textlink="">
      <xdr:nvSpPr>
        <xdr:cNvPr id="6" name="TextBox 5"/>
        <xdr:cNvSpPr txBox="1"/>
      </xdr:nvSpPr>
      <xdr:spPr>
        <a:xfrm rot="16200000">
          <a:off x="10058403" y="25031700"/>
          <a:ext cx="1724025" cy="733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Arial" pitchFamily="34" charset="0"/>
              <a:cs typeface="Arial" pitchFamily="34" charset="0"/>
            </a:rPr>
            <a:t>Guiding Principle</a:t>
          </a:r>
        </a:p>
        <a:p>
          <a:pPr algn="ctr"/>
          <a:r>
            <a:rPr lang="en-US" sz="1400" b="1">
              <a:latin typeface="Arial" pitchFamily="34" charset="0"/>
              <a:cs typeface="Arial" pitchFamily="34" charset="0"/>
            </a:rPr>
            <a:t> Compliance</a:t>
          </a:r>
        </a:p>
        <a:p>
          <a:pPr algn="ctr"/>
          <a:endParaRPr lang="en-US" sz="1400" b="1">
            <a:latin typeface="Arial" pitchFamily="34" charset="0"/>
            <a:cs typeface="Arial" pitchFamily="34" charset="0"/>
          </a:endParaRPr>
        </a:p>
      </xdr:txBody>
    </xdr:sp>
    <xdr:clientData/>
  </xdr:twoCellAnchor>
  <xdr:twoCellAnchor editAs="oneCell">
    <xdr:from>
      <xdr:col>19</xdr:col>
      <xdr:colOff>66675</xdr:colOff>
      <xdr:row>89</xdr:row>
      <xdr:rowOff>157162</xdr:rowOff>
    </xdr:from>
    <xdr:to>
      <xdr:col>30</xdr:col>
      <xdr:colOff>1209675</xdr:colOff>
      <xdr:row>104</xdr:row>
      <xdr:rowOff>42862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31</xdr:col>
      <xdr:colOff>0</xdr:colOff>
      <xdr:row>90</xdr:row>
      <xdr:rowOff>0</xdr:rowOff>
    </xdr:from>
    <xdr:to>
      <xdr:col>41</xdr:col>
      <xdr:colOff>1072515</xdr:colOff>
      <xdr:row>104</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42</xdr:col>
      <xdr:colOff>0</xdr:colOff>
      <xdr:row>90</xdr:row>
      <xdr:rowOff>0</xdr:rowOff>
    </xdr:from>
    <xdr:to>
      <xdr:col>48</xdr:col>
      <xdr:colOff>2143125</xdr:colOff>
      <xdr:row>104</xdr:row>
      <xdr:rowOff>76200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49</xdr:col>
      <xdr:colOff>0</xdr:colOff>
      <xdr:row>90</xdr:row>
      <xdr:rowOff>0</xdr:rowOff>
    </xdr:from>
    <xdr:to>
      <xdr:col>58</xdr:col>
      <xdr:colOff>295275</xdr:colOff>
      <xdr:row>104</xdr:row>
      <xdr:rowOff>76200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761999</xdr:colOff>
      <xdr:row>14</xdr:row>
      <xdr:rowOff>57150</xdr:rowOff>
    </xdr:from>
    <xdr:to>
      <xdr:col>12</xdr:col>
      <xdr:colOff>2333625</xdr:colOff>
      <xdr:row>25</xdr:row>
      <xdr:rowOff>200025</xdr:rowOff>
    </xdr:to>
    <xdr:graphicFrame macro="">
      <xdr:nvGraphicFramePr>
        <xdr:cNvPr id="4" name="Chart 3" title="Design Team Resul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838199</xdr:colOff>
      <xdr:row>25</xdr:row>
      <xdr:rowOff>257174</xdr:rowOff>
    </xdr:from>
    <xdr:to>
      <xdr:col>12</xdr:col>
      <xdr:colOff>2314575</xdr:colOff>
      <xdr:row>36</xdr:row>
      <xdr:rowOff>76199</xdr:rowOff>
    </xdr:to>
    <xdr:graphicFrame macro="">
      <xdr:nvGraphicFramePr>
        <xdr:cNvPr id="5" name="Chart 4" title="Design Team Resul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161924</xdr:colOff>
      <xdr:row>25</xdr:row>
      <xdr:rowOff>219074</xdr:rowOff>
    </xdr:from>
    <xdr:to>
      <xdr:col>11</xdr:col>
      <xdr:colOff>895347</xdr:colOff>
      <xdr:row>37</xdr:row>
      <xdr:rowOff>95248</xdr:rowOff>
    </xdr:to>
    <xdr:sp macro="" textlink="">
      <xdr:nvSpPr>
        <xdr:cNvPr id="3" name="TextBox 2"/>
        <xdr:cNvSpPr txBox="1"/>
      </xdr:nvSpPr>
      <xdr:spPr>
        <a:xfrm rot="16200000">
          <a:off x="9377361" y="8167687"/>
          <a:ext cx="2647949" cy="733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Arial" pitchFamily="34" charset="0"/>
              <a:cs typeface="Arial" pitchFamily="34" charset="0"/>
            </a:rPr>
            <a:t>RS Focus Areas </a:t>
          </a:r>
        </a:p>
        <a:p>
          <a:pPr algn="ctr"/>
          <a:r>
            <a:rPr lang="en-US" sz="1400" b="1">
              <a:latin typeface="Arial" pitchFamily="34" charset="0"/>
              <a:cs typeface="Arial" pitchFamily="34" charset="0"/>
            </a:rPr>
            <a:t>&amp; Initiatives</a:t>
          </a:r>
        </a:p>
        <a:p>
          <a:pPr algn="ctr"/>
          <a:r>
            <a:rPr lang="en-US" sz="1400" b="1">
              <a:latin typeface="Arial" pitchFamily="34" charset="0"/>
              <a:cs typeface="Arial" pitchFamily="34" charset="0"/>
            </a:rPr>
            <a:t> Compliance</a:t>
          </a:r>
        </a:p>
        <a:p>
          <a:pPr algn="ctr"/>
          <a:endParaRPr lang="en-US" sz="1400" b="1">
            <a:latin typeface="Arial" pitchFamily="34" charset="0"/>
            <a:cs typeface="Arial" pitchFamily="34" charset="0"/>
          </a:endParaRPr>
        </a:p>
      </xdr:txBody>
    </xdr:sp>
    <xdr:clientData/>
  </xdr:twoCellAnchor>
  <xdr:twoCellAnchor>
    <xdr:from>
      <xdr:col>11</xdr:col>
      <xdr:colOff>180975</xdr:colOff>
      <xdr:row>14</xdr:row>
      <xdr:rowOff>85725</xdr:rowOff>
    </xdr:from>
    <xdr:to>
      <xdr:col>11</xdr:col>
      <xdr:colOff>847725</xdr:colOff>
      <xdr:row>25</xdr:row>
      <xdr:rowOff>171450</xdr:rowOff>
    </xdr:to>
    <xdr:sp macro="" textlink="">
      <xdr:nvSpPr>
        <xdr:cNvPr id="2" name="TextBox 1"/>
        <xdr:cNvSpPr txBox="1"/>
      </xdr:nvSpPr>
      <xdr:spPr>
        <a:xfrm rot="16200000">
          <a:off x="9763125" y="5600700"/>
          <a:ext cx="1847850"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latin typeface="Arial" pitchFamily="34" charset="0"/>
              <a:cs typeface="Arial" pitchFamily="34" charset="0"/>
            </a:rPr>
            <a:t>Assessment </a:t>
          </a:r>
        </a:p>
        <a:p>
          <a:pPr algn="ctr"/>
          <a:r>
            <a:rPr lang="en-US" sz="1400" b="1">
              <a:latin typeface="Arial" pitchFamily="34" charset="0"/>
              <a:cs typeface="Arial" pitchFamily="34" charset="0"/>
            </a:rPr>
            <a:t>Results</a:t>
          </a:r>
        </a:p>
      </xdr:txBody>
    </xdr:sp>
    <xdr:clientData/>
  </xdr:twoCellAnchor>
  <xdr:twoCellAnchor editAs="oneCell">
    <xdr:from>
      <xdr:col>14</xdr:col>
      <xdr:colOff>0</xdr:colOff>
      <xdr:row>43</xdr:row>
      <xdr:rowOff>1</xdr:rowOff>
    </xdr:from>
    <xdr:to>
      <xdr:col>22</xdr:col>
      <xdr:colOff>552450</xdr:colOff>
      <xdr:row>53</xdr:row>
      <xdr:rowOff>161925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828675</xdr:colOff>
      <xdr:row>43</xdr:row>
      <xdr:rowOff>0</xdr:rowOff>
    </xdr:from>
    <xdr:to>
      <xdr:col>31</xdr:col>
      <xdr:colOff>561975</xdr:colOff>
      <xdr:row>53</xdr:row>
      <xdr:rowOff>161924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31</xdr:col>
      <xdr:colOff>609600</xdr:colOff>
      <xdr:row>43</xdr:row>
      <xdr:rowOff>9525</xdr:rowOff>
    </xdr:from>
    <xdr:to>
      <xdr:col>36</xdr:col>
      <xdr:colOff>1352550</xdr:colOff>
      <xdr:row>53</xdr:row>
      <xdr:rowOff>171449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37</xdr:col>
      <xdr:colOff>85725</xdr:colOff>
      <xdr:row>43</xdr:row>
      <xdr:rowOff>28575</xdr:rowOff>
    </xdr:from>
    <xdr:to>
      <xdr:col>43</xdr:col>
      <xdr:colOff>323850</xdr:colOff>
      <xdr:row>53</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8</xdr:row>
          <xdr:rowOff>47625</xdr:rowOff>
        </xdr:from>
        <xdr:to>
          <xdr:col>7</xdr:col>
          <xdr:colOff>104775</xdr:colOff>
          <xdr:row>8</xdr:row>
          <xdr:rowOff>266700</xdr:rowOff>
        </xdr:to>
        <xdr:sp macro="" textlink="">
          <xdr:nvSpPr>
            <xdr:cNvPr id="103425" name="Check Box 1" hidden="1">
              <a:extLst>
                <a:ext uri="{63B3BB69-23CF-44E3-9099-C40C66FF867C}">
                  <a14:compatExt spid="_x0000_s103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266700</xdr:rowOff>
        </xdr:from>
        <xdr:to>
          <xdr:col>7</xdr:col>
          <xdr:colOff>104775</xdr:colOff>
          <xdr:row>9</xdr:row>
          <xdr:rowOff>190500</xdr:rowOff>
        </xdr:to>
        <xdr:sp macro="" textlink="">
          <xdr:nvSpPr>
            <xdr:cNvPr id="103426" name="Check Box 2" hidden="1">
              <a:extLst>
                <a:ext uri="{63B3BB69-23CF-44E3-9099-C40C66FF867C}">
                  <a14:compatExt spid="_x0000_s103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57150</xdr:rowOff>
        </xdr:from>
        <xdr:to>
          <xdr:col>7</xdr:col>
          <xdr:colOff>104775</xdr:colOff>
          <xdr:row>10</xdr:row>
          <xdr:rowOff>276225</xdr:rowOff>
        </xdr:to>
        <xdr:sp macro="" textlink="">
          <xdr:nvSpPr>
            <xdr:cNvPr id="103427" name="Check Box 3" hidden="1">
              <a:extLst>
                <a:ext uri="{63B3BB69-23CF-44E3-9099-C40C66FF867C}">
                  <a14:compatExt spid="_x0000_s103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9525</xdr:rowOff>
        </xdr:from>
        <xdr:to>
          <xdr:col>7</xdr:col>
          <xdr:colOff>104775</xdr:colOff>
          <xdr:row>11</xdr:row>
          <xdr:rowOff>228600</xdr:rowOff>
        </xdr:to>
        <xdr:sp macro="" textlink="">
          <xdr:nvSpPr>
            <xdr:cNvPr id="103428" name="Check Box 4" hidden="1">
              <a:extLst>
                <a:ext uri="{63B3BB69-23CF-44E3-9099-C40C66FF867C}">
                  <a14:compatExt spid="_x0000_s103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104775</xdr:rowOff>
        </xdr:from>
        <xdr:to>
          <xdr:col>7</xdr:col>
          <xdr:colOff>104775</xdr:colOff>
          <xdr:row>12</xdr:row>
          <xdr:rowOff>323850</xdr:rowOff>
        </xdr:to>
        <xdr:sp macro="" textlink="">
          <xdr:nvSpPr>
            <xdr:cNvPr id="103429" name="Check Box 5" hidden="1">
              <a:extLst>
                <a:ext uri="{63B3BB69-23CF-44E3-9099-C40C66FF867C}">
                  <a14:compatExt spid="_x0000_s103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19050</xdr:rowOff>
        </xdr:from>
        <xdr:to>
          <xdr:col>7</xdr:col>
          <xdr:colOff>104775</xdr:colOff>
          <xdr:row>13</xdr:row>
          <xdr:rowOff>238125</xdr:rowOff>
        </xdr:to>
        <xdr:sp macro="" textlink="">
          <xdr:nvSpPr>
            <xdr:cNvPr id="103430" name="Check Box 6" hidden="1">
              <a:extLst>
                <a:ext uri="{63B3BB69-23CF-44E3-9099-C40C66FF867C}">
                  <a14:compatExt spid="_x0000_s103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9525</xdr:rowOff>
        </xdr:from>
        <xdr:to>
          <xdr:col>7</xdr:col>
          <xdr:colOff>104775</xdr:colOff>
          <xdr:row>14</xdr:row>
          <xdr:rowOff>228600</xdr:rowOff>
        </xdr:to>
        <xdr:sp macro="" textlink="">
          <xdr:nvSpPr>
            <xdr:cNvPr id="103431" name="Check Box 7" hidden="1">
              <a:extLst>
                <a:ext uri="{63B3BB69-23CF-44E3-9099-C40C66FF867C}">
                  <a14:compatExt spid="_x0000_s103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28575</xdr:rowOff>
        </xdr:from>
        <xdr:to>
          <xdr:col>7</xdr:col>
          <xdr:colOff>104775</xdr:colOff>
          <xdr:row>15</xdr:row>
          <xdr:rowOff>247650</xdr:rowOff>
        </xdr:to>
        <xdr:sp macro="" textlink="">
          <xdr:nvSpPr>
            <xdr:cNvPr id="103432" name="Check Box 8" hidden="1">
              <a:extLst>
                <a:ext uri="{63B3BB69-23CF-44E3-9099-C40C66FF867C}">
                  <a14:compatExt spid="_x0000_s103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266700</xdr:rowOff>
        </xdr:from>
        <xdr:to>
          <xdr:col>7</xdr:col>
          <xdr:colOff>104775</xdr:colOff>
          <xdr:row>16</xdr:row>
          <xdr:rowOff>200025</xdr:rowOff>
        </xdr:to>
        <xdr:sp macro="" textlink="">
          <xdr:nvSpPr>
            <xdr:cNvPr id="103433" name="Check Box 9" hidden="1">
              <a:extLst>
                <a:ext uri="{63B3BB69-23CF-44E3-9099-C40C66FF867C}">
                  <a14:compatExt spid="_x0000_s103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85725</xdr:rowOff>
        </xdr:from>
        <xdr:to>
          <xdr:col>7</xdr:col>
          <xdr:colOff>104775</xdr:colOff>
          <xdr:row>17</xdr:row>
          <xdr:rowOff>304800</xdr:rowOff>
        </xdr:to>
        <xdr:sp macro="" textlink="">
          <xdr:nvSpPr>
            <xdr:cNvPr id="103434" name="Check Box 10" hidden="1">
              <a:extLst>
                <a:ext uri="{63B3BB69-23CF-44E3-9099-C40C66FF867C}">
                  <a14:compatExt spid="_x0000_s103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7</xdr:col>
          <xdr:colOff>104775</xdr:colOff>
          <xdr:row>19</xdr:row>
          <xdr:rowOff>0</xdr:rowOff>
        </xdr:to>
        <xdr:sp macro="" textlink="">
          <xdr:nvSpPr>
            <xdr:cNvPr id="103435" name="Check Box 11" hidden="1">
              <a:extLst>
                <a:ext uri="{63B3BB69-23CF-44E3-9099-C40C66FF867C}">
                  <a14:compatExt spid="_x0000_s103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295275</xdr:rowOff>
        </xdr:from>
        <xdr:to>
          <xdr:col>7</xdr:col>
          <xdr:colOff>104775</xdr:colOff>
          <xdr:row>19</xdr:row>
          <xdr:rowOff>514350</xdr:rowOff>
        </xdr:to>
        <xdr:sp macro="" textlink="">
          <xdr:nvSpPr>
            <xdr:cNvPr id="103436" name="Check Box 12" hidden="1">
              <a:extLst>
                <a:ext uri="{63B3BB69-23CF-44E3-9099-C40C66FF867C}">
                  <a14:compatExt spid="_x0000_s103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85725</xdr:rowOff>
        </xdr:from>
        <xdr:to>
          <xdr:col>7</xdr:col>
          <xdr:colOff>104775</xdr:colOff>
          <xdr:row>21</xdr:row>
          <xdr:rowOff>200025</xdr:rowOff>
        </xdr:to>
        <xdr:sp macro="" textlink="">
          <xdr:nvSpPr>
            <xdr:cNvPr id="103437" name="Check Box 13" hidden="1">
              <a:extLst>
                <a:ext uri="{63B3BB69-23CF-44E3-9099-C40C66FF867C}">
                  <a14:compatExt spid="_x0000_s103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0</xdr:rowOff>
        </xdr:from>
        <xdr:to>
          <xdr:col>7</xdr:col>
          <xdr:colOff>104775</xdr:colOff>
          <xdr:row>24</xdr:row>
          <xdr:rowOff>219075</xdr:rowOff>
        </xdr:to>
        <xdr:sp macro="" textlink="">
          <xdr:nvSpPr>
            <xdr:cNvPr id="103438" name="Check Box 14" hidden="1">
              <a:extLst>
                <a:ext uri="{63B3BB69-23CF-44E3-9099-C40C66FF867C}">
                  <a14:compatExt spid="_x0000_s103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69</xdr:row>
          <xdr:rowOff>19050</xdr:rowOff>
        </xdr:from>
        <xdr:to>
          <xdr:col>7</xdr:col>
          <xdr:colOff>104775</xdr:colOff>
          <xdr:row>69</xdr:row>
          <xdr:rowOff>238125</xdr:rowOff>
        </xdr:to>
        <xdr:sp macro="" textlink="">
          <xdr:nvSpPr>
            <xdr:cNvPr id="103439" name="Check Box 15" hidden="1">
              <a:extLst>
                <a:ext uri="{63B3BB69-23CF-44E3-9099-C40C66FF867C}">
                  <a14:compatExt spid="_x0000_s103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28575</xdr:rowOff>
        </xdr:from>
        <xdr:to>
          <xdr:col>7</xdr:col>
          <xdr:colOff>104775</xdr:colOff>
          <xdr:row>25</xdr:row>
          <xdr:rowOff>247650</xdr:rowOff>
        </xdr:to>
        <xdr:sp macro="" textlink="">
          <xdr:nvSpPr>
            <xdr:cNvPr id="103440" name="Check Box 16" hidden="1">
              <a:extLst>
                <a:ext uri="{63B3BB69-23CF-44E3-9099-C40C66FF867C}">
                  <a14:compatExt spid="_x0000_s103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38100</xdr:rowOff>
        </xdr:from>
        <xdr:to>
          <xdr:col>7</xdr:col>
          <xdr:colOff>104775</xdr:colOff>
          <xdr:row>26</xdr:row>
          <xdr:rowOff>257175</xdr:rowOff>
        </xdr:to>
        <xdr:sp macro="" textlink="">
          <xdr:nvSpPr>
            <xdr:cNvPr id="103441" name="Check Box 17" hidden="1">
              <a:extLst>
                <a:ext uri="{63B3BB69-23CF-44E3-9099-C40C66FF867C}">
                  <a14:compatExt spid="_x0000_s103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447675</xdr:rowOff>
        </xdr:from>
        <xdr:to>
          <xdr:col>7</xdr:col>
          <xdr:colOff>104775</xdr:colOff>
          <xdr:row>27</xdr:row>
          <xdr:rowOff>209550</xdr:rowOff>
        </xdr:to>
        <xdr:sp macro="" textlink="">
          <xdr:nvSpPr>
            <xdr:cNvPr id="103442" name="Check Box 18" hidden="1">
              <a:extLst>
                <a:ext uri="{63B3BB69-23CF-44E3-9099-C40C66FF867C}">
                  <a14:compatExt spid="_x0000_s103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142875</xdr:rowOff>
        </xdr:from>
        <xdr:to>
          <xdr:col>7</xdr:col>
          <xdr:colOff>104775</xdr:colOff>
          <xdr:row>28</xdr:row>
          <xdr:rowOff>361950</xdr:rowOff>
        </xdr:to>
        <xdr:sp macro="" textlink="">
          <xdr:nvSpPr>
            <xdr:cNvPr id="103443" name="Check Box 19" hidden="1">
              <a:extLst>
                <a:ext uri="{63B3BB69-23CF-44E3-9099-C40C66FF867C}">
                  <a14:compatExt spid="_x0000_s103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39</xdr:row>
          <xdr:rowOff>47625</xdr:rowOff>
        </xdr:from>
        <xdr:to>
          <xdr:col>7</xdr:col>
          <xdr:colOff>104775</xdr:colOff>
          <xdr:row>39</xdr:row>
          <xdr:rowOff>266700</xdr:rowOff>
        </xdr:to>
        <xdr:sp macro="" textlink="">
          <xdr:nvSpPr>
            <xdr:cNvPr id="103444" name="Check Box 20" hidden="1">
              <a:extLst>
                <a:ext uri="{63B3BB69-23CF-44E3-9099-C40C66FF867C}">
                  <a14:compatExt spid="_x0000_s103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9525</xdr:rowOff>
        </xdr:from>
        <xdr:to>
          <xdr:col>7</xdr:col>
          <xdr:colOff>104775</xdr:colOff>
          <xdr:row>29</xdr:row>
          <xdr:rowOff>228600</xdr:rowOff>
        </xdr:to>
        <xdr:sp macro="" textlink="">
          <xdr:nvSpPr>
            <xdr:cNvPr id="103445" name="Check Box 21" hidden="1">
              <a:extLst>
                <a:ext uri="{63B3BB69-23CF-44E3-9099-C40C66FF867C}">
                  <a14:compatExt spid="_x0000_s103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9525</xdr:rowOff>
        </xdr:from>
        <xdr:to>
          <xdr:col>7</xdr:col>
          <xdr:colOff>104775</xdr:colOff>
          <xdr:row>30</xdr:row>
          <xdr:rowOff>228600</xdr:rowOff>
        </xdr:to>
        <xdr:sp macro="" textlink="">
          <xdr:nvSpPr>
            <xdr:cNvPr id="103446" name="Check Box 22" hidden="1">
              <a:extLst>
                <a:ext uri="{63B3BB69-23CF-44E3-9099-C40C66FF867C}">
                  <a14:compatExt spid="_x0000_s103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238125</xdr:rowOff>
        </xdr:from>
        <xdr:to>
          <xdr:col>7</xdr:col>
          <xdr:colOff>104775</xdr:colOff>
          <xdr:row>31</xdr:row>
          <xdr:rowOff>200025</xdr:rowOff>
        </xdr:to>
        <xdr:sp macro="" textlink="">
          <xdr:nvSpPr>
            <xdr:cNvPr id="103447" name="Check Box 23" hidden="1">
              <a:extLst>
                <a:ext uri="{63B3BB69-23CF-44E3-9099-C40C66FF867C}">
                  <a14:compatExt spid="_x0000_s103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57150</xdr:rowOff>
        </xdr:from>
        <xdr:to>
          <xdr:col>7</xdr:col>
          <xdr:colOff>104775</xdr:colOff>
          <xdr:row>32</xdr:row>
          <xdr:rowOff>276225</xdr:rowOff>
        </xdr:to>
        <xdr:sp macro="" textlink="">
          <xdr:nvSpPr>
            <xdr:cNvPr id="103448" name="Check Box 24" hidden="1">
              <a:extLst>
                <a:ext uri="{63B3BB69-23CF-44E3-9099-C40C66FF867C}">
                  <a14:compatExt spid="_x0000_s103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9525</xdr:rowOff>
        </xdr:from>
        <xdr:to>
          <xdr:col>7</xdr:col>
          <xdr:colOff>104775</xdr:colOff>
          <xdr:row>33</xdr:row>
          <xdr:rowOff>228600</xdr:rowOff>
        </xdr:to>
        <xdr:sp macro="" textlink="">
          <xdr:nvSpPr>
            <xdr:cNvPr id="103449" name="Check Box 25" hidden="1">
              <a:extLst>
                <a:ext uri="{63B3BB69-23CF-44E3-9099-C40C66FF867C}">
                  <a14:compatExt spid="_x0000_s103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19050</xdr:rowOff>
        </xdr:from>
        <xdr:to>
          <xdr:col>7</xdr:col>
          <xdr:colOff>104775</xdr:colOff>
          <xdr:row>34</xdr:row>
          <xdr:rowOff>238125</xdr:rowOff>
        </xdr:to>
        <xdr:sp macro="" textlink="">
          <xdr:nvSpPr>
            <xdr:cNvPr id="103450" name="Check Box 26" hidden="1">
              <a:extLst>
                <a:ext uri="{63B3BB69-23CF-44E3-9099-C40C66FF867C}">
                  <a14:compatExt spid="_x0000_s103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xdr:row>
          <xdr:rowOff>9525</xdr:rowOff>
        </xdr:from>
        <xdr:to>
          <xdr:col>7</xdr:col>
          <xdr:colOff>104775</xdr:colOff>
          <xdr:row>35</xdr:row>
          <xdr:rowOff>228600</xdr:rowOff>
        </xdr:to>
        <xdr:sp macro="" textlink="">
          <xdr:nvSpPr>
            <xdr:cNvPr id="103451" name="Check Box 27" hidden="1">
              <a:extLst>
                <a:ext uri="{63B3BB69-23CF-44E3-9099-C40C66FF867C}">
                  <a14:compatExt spid="_x0000_s103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xdr:row>
          <xdr:rowOff>76200</xdr:rowOff>
        </xdr:from>
        <xdr:to>
          <xdr:col>7</xdr:col>
          <xdr:colOff>104775</xdr:colOff>
          <xdr:row>36</xdr:row>
          <xdr:rowOff>295275</xdr:rowOff>
        </xdr:to>
        <xdr:sp macro="" textlink="">
          <xdr:nvSpPr>
            <xdr:cNvPr id="103452" name="Check Box 28" hidden="1">
              <a:extLst>
                <a:ext uri="{63B3BB69-23CF-44E3-9099-C40C66FF867C}">
                  <a14:compatExt spid="_x0000_s103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xdr:row>
          <xdr:rowOff>371475</xdr:rowOff>
        </xdr:from>
        <xdr:to>
          <xdr:col>7</xdr:col>
          <xdr:colOff>104775</xdr:colOff>
          <xdr:row>38</xdr:row>
          <xdr:rowOff>19050</xdr:rowOff>
        </xdr:to>
        <xdr:sp macro="" textlink="">
          <xdr:nvSpPr>
            <xdr:cNvPr id="103453" name="Check Box 29" hidden="1">
              <a:extLst>
                <a:ext uri="{63B3BB69-23CF-44E3-9099-C40C66FF867C}">
                  <a14:compatExt spid="_x0000_s103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xdr:row>
          <xdr:rowOff>152400</xdr:rowOff>
        </xdr:from>
        <xdr:to>
          <xdr:col>7</xdr:col>
          <xdr:colOff>104775</xdr:colOff>
          <xdr:row>39</xdr:row>
          <xdr:rowOff>0</xdr:rowOff>
        </xdr:to>
        <xdr:sp macro="" textlink="">
          <xdr:nvSpPr>
            <xdr:cNvPr id="103454" name="Check Box 30" hidden="1">
              <a:extLst>
                <a:ext uri="{63B3BB69-23CF-44E3-9099-C40C66FF867C}">
                  <a14:compatExt spid="_x0000_s103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40</xdr:row>
          <xdr:rowOff>0</xdr:rowOff>
        </xdr:from>
        <xdr:to>
          <xdr:col>7</xdr:col>
          <xdr:colOff>104775</xdr:colOff>
          <xdr:row>40</xdr:row>
          <xdr:rowOff>219075</xdr:rowOff>
        </xdr:to>
        <xdr:sp macro="" textlink="">
          <xdr:nvSpPr>
            <xdr:cNvPr id="103455" name="Check Box 31" hidden="1">
              <a:extLst>
                <a:ext uri="{63B3BB69-23CF-44E3-9099-C40C66FF867C}">
                  <a14:compatExt spid="_x0000_s103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57150</xdr:rowOff>
        </xdr:from>
        <xdr:to>
          <xdr:col>7</xdr:col>
          <xdr:colOff>104775</xdr:colOff>
          <xdr:row>41</xdr:row>
          <xdr:rowOff>276225</xdr:rowOff>
        </xdr:to>
        <xdr:sp macro="" textlink="">
          <xdr:nvSpPr>
            <xdr:cNvPr id="103456" name="Check Box 32" hidden="1">
              <a:extLst>
                <a:ext uri="{63B3BB69-23CF-44E3-9099-C40C66FF867C}">
                  <a14:compatExt spid="_x0000_s103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42</xdr:row>
          <xdr:rowOff>28575</xdr:rowOff>
        </xdr:from>
        <xdr:to>
          <xdr:col>7</xdr:col>
          <xdr:colOff>104775</xdr:colOff>
          <xdr:row>42</xdr:row>
          <xdr:rowOff>247650</xdr:rowOff>
        </xdr:to>
        <xdr:sp macro="" textlink="">
          <xdr:nvSpPr>
            <xdr:cNvPr id="103457" name="Check Box 33" hidden="1">
              <a:extLst>
                <a:ext uri="{63B3BB69-23CF-44E3-9099-C40C66FF867C}">
                  <a14:compatExt spid="_x0000_s103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9525</xdr:rowOff>
        </xdr:from>
        <xdr:to>
          <xdr:col>7</xdr:col>
          <xdr:colOff>104775</xdr:colOff>
          <xdr:row>43</xdr:row>
          <xdr:rowOff>228600</xdr:rowOff>
        </xdr:to>
        <xdr:sp macro="" textlink="">
          <xdr:nvSpPr>
            <xdr:cNvPr id="103458" name="Check Box 34" hidden="1">
              <a:extLst>
                <a:ext uri="{63B3BB69-23CF-44E3-9099-C40C66FF867C}">
                  <a14:compatExt spid="_x0000_s103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390525</xdr:rowOff>
        </xdr:from>
        <xdr:to>
          <xdr:col>7</xdr:col>
          <xdr:colOff>104775</xdr:colOff>
          <xdr:row>44</xdr:row>
          <xdr:rowOff>209550</xdr:rowOff>
        </xdr:to>
        <xdr:sp macro="" textlink="">
          <xdr:nvSpPr>
            <xdr:cNvPr id="103459" name="Check Box 35" hidden="1">
              <a:extLst>
                <a:ext uri="{63B3BB69-23CF-44E3-9099-C40C66FF867C}">
                  <a14:compatExt spid="_x0000_s103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44</xdr:row>
          <xdr:rowOff>209550</xdr:rowOff>
        </xdr:from>
        <xdr:to>
          <xdr:col>7</xdr:col>
          <xdr:colOff>104775</xdr:colOff>
          <xdr:row>46</xdr:row>
          <xdr:rowOff>9525</xdr:rowOff>
        </xdr:to>
        <xdr:sp macro="" textlink="">
          <xdr:nvSpPr>
            <xdr:cNvPr id="103460" name="Check Box 36" hidden="1">
              <a:extLst>
                <a:ext uri="{63B3BB69-23CF-44E3-9099-C40C66FF867C}">
                  <a14:compatExt spid="_x0000_s103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49</xdr:row>
          <xdr:rowOff>57150</xdr:rowOff>
        </xdr:from>
        <xdr:to>
          <xdr:col>7</xdr:col>
          <xdr:colOff>104775</xdr:colOff>
          <xdr:row>49</xdr:row>
          <xdr:rowOff>276225</xdr:rowOff>
        </xdr:to>
        <xdr:sp macro="" textlink="">
          <xdr:nvSpPr>
            <xdr:cNvPr id="103461" name="Check Box 37" hidden="1">
              <a:extLst>
                <a:ext uri="{63B3BB69-23CF-44E3-9099-C40C66FF867C}">
                  <a14:compatExt spid="_x0000_s103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50</xdr:row>
          <xdr:rowOff>19050</xdr:rowOff>
        </xdr:from>
        <xdr:to>
          <xdr:col>7</xdr:col>
          <xdr:colOff>104775</xdr:colOff>
          <xdr:row>50</xdr:row>
          <xdr:rowOff>238125</xdr:rowOff>
        </xdr:to>
        <xdr:sp macro="" textlink="">
          <xdr:nvSpPr>
            <xdr:cNvPr id="103462" name="Check Box 38" hidden="1">
              <a:extLst>
                <a:ext uri="{63B3BB69-23CF-44E3-9099-C40C66FF867C}">
                  <a14:compatExt spid="_x0000_s103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51</xdr:row>
          <xdr:rowOff>76200</xdr:rowOff>
        </xdr:from>
        <xdr:to>
          <xdr:col>7</xdr:col>
          <xdr:colOff>104775</xdr:colOff>
          <xdr:row>51</xdr:row>
          <xdr:rowOff>295275</xdr:rowOff>
        </xdr:to>
        <xdr:sp macro="" textlink="">
          <xdr:nvSpPr>
            <xdr:cNvPr id="103463" name="Check Box 39" hidden="1">
              <a:extLst>
                <a:ext uri="{63B3BB69-23CF-44E3-9099-C40C66FF867C}">
                  <a14:compatExt spid="_x0000_s103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54</xdr:row>
          <xdr:rowOff>9525</xdr:rowOff>
        </xdr:from>
        <xdr:to>
          <xdr:col>7</xdr:col>
          <xdr:colOff>104775</xdr:colOff>
          <xdr:row>54</xdr:row>
          <xdr:rowOff>228600</xdr:rowOff>
        </xdr:to>
        <xdr:sp macro="" textlink="">
          <xdr:nvSpPr>
            <xdr:cNvPr id="103464" name="Check Box 40" hidden="1">
              <a:extLst>
                <a:ext uri="{63B3BB69-23CF-44E3-9099-C40C66FF867C}">
                  <a14:compatExt spid="_x0000_s103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55</xdr:row>
          <xdr:rowOff>9525</xdr:rowOff>
        </xdr:from>
        <xdr:to>
          <xdr:col>7</xdr:col>
          <xdr:colOff>104775</xdr:colOff>
          <xdr:row>55</xdr:row>
          <xdr:rowOff>228600</xdr:rowOff>
        </xdr:to>
        <xdr:sp macro="" textlink="">
          <xdr:nvSpPr>
            <xdr:cNvPr id="103465" name="Check Box 41" hidden="1">
              <a:extLst>
                <a:ext uri="{63B3BB69-23CF-44E3-9099-C40C66FF867C}">
                  <a14:compatExt spid="_x0000_s103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56</xdr:row>
          <xdr:rowOff>9525</xdr:rowOff>
        </xdr:from>
        <xdr:to>
          <xdr:col>7</xdr:col>
          <xdr:colOff>104775</xdr:colOff>
          <xdr:row>56</xdr:row>
          <xdr:rowOff>228600</xdr:rowOff>
        </xdr:to>
        <xdr:sp macro="" textlink="">
          <xdr:nvSpPr>
            <xdr:cNvPr id="103466" name="Check Box 42" hidden="1">
              <a:extLst>
                <a:ext uri="{63B3BB69-23CF-44E3-9099-C40C66FF867C}">
                  <a14:compatExt spid="_x0000_s103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59</xdr:row>
          <xdr:rowOff>38100</xdr:rowOff>
        </xdr:from>
        <xdr:to>
          <xdr:col>7</xdr:col>
          <xdr:colOff>104775</xdr:colOff>
          <xdr:row>59</xdr:row>
          <xdr:rowOff>257175</xdr:rowOff>
        </xdr:to>
        <xdr:sp macro="" textlink="">
          <xdr:nvSpPr>
            <xdr:cNvPr id="103467" name="Check Box 43" hidden="1">
              <a:extLst>
                <a:ext uri="{63B3BB69-23CF-44E3-9099-C40C66FF867C}">
                  <a14:compatExt spid="_x0000_s103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60</xdr:row>
          <xdr:rowOff>9525</xdr:rowOff>
        </xdr:from>
        <xdr:to>
          <xdr:col>7</xdr:col>
          <xdr:colOff>104775</xdr:colOff>
          <xdr:row>60</xdr:row>
          <xdr:rowOff>228600</xdr:rowOff>
        </xdr:to>
        <xdr:sp macro="" textlink="">
          <xdr:nvSpPr>
            <xdr:cNvPr id="103468" name="Check Box 44" hidden="1">
              <a:extLst>
                <a:ext uri="{63B3BB69-23CF-44E3-9099-C40C66FF867C}">
                  <a14:compatExt spid="_x0000_s103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61</xdr:row>
          <xdr:rowOff>28575</xdr:rowOff>
        </xdr:from>
        <xdr:to>
          <xdr:col>7</xdr:col>
          <xdr:colOff>104775</xdr:colOff>
          <xdr:row>61</xdr:row>
          <xdr:rowOff>247650</xdr:rowOff>
        </xdr:to>
        <xdr:sp macro="" textlink="">
          <xdr:nvSpPr>
            <xdr:cNvPr id="103469" name="Check Box 45" hidden="1">
              <a:extLst>
                <a:ext uri="{63B3BB69-23CF-44E3-9099-C40C66FF867C}">
                  <a14:compatExt spid="_x0000_s103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62</xdr:row>
          <xdr:rowOff>114300</xdr:rowOff>
        </xdr:from>
        <xdr:to>
          <xdr:col>7</xdr:col>
          <xdr:colOff>104775</xdr:colOff>
          <xdr:row>63</xdr:row>
          <xdr:rowOff>180975</xdr:rowOff>
        </xdr:to>
        <xdr:sp macro="" textlink="">
          <xdr:nvSpPr>
            <xdr:cNvPr id="103470" name="Check Box 46" hidden="1">
              <a:extLst>
                <a:ext uri="{63B3BB69-23CF-44E3-9099-C40C66FF867C}">
                  <a14:compatExt spid="_x0000_s103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64</xdr:row>
          <xdr:rowOff>66675</xdr:rowOff>
        </xdr:from>
        <xdr:to>
          <xdr:col>7</xdr:col>
          <xdr:colOff>104775</xdr:colOff>
          <xdr:row>64</xdr:row>
          <xdr:rowOff>285750</xdr:rowOff>
        </xdr:to>
        <xdr:sp macro="" textlink="">
          <xdr:nvSpPr>
            <xdr:cNvPr id="103471" name="Check Box 47" hidden="1">
              <a:extLst>
                <a:ext uri="{63B3BB69-23CF-44E3-9099-C40C66FF867C}">
                  <a14:compatExt spid="_x0000_s103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65</xdr:row>
          <xdr:rowOff>85725</xdr:rowOff>
        </xdr:from>
        <xdr:to>
          <xdr:col>7</xdr:col>
          <xdr:colOff>104775</xdr:colOff>
          <xdr:row>65</xdr:row>
          <xdr:rowOff>304800</xdr:rowOff>
        </xdr:to>
        <xdr:sp macro="" textlink="">
          <xdr:nvSpPr>
            <xdr:cNvPr id="103472" name="Check Box 48" hidden="1">
              <a:extLst>
                <a:ext uri="{63B3BB69-23CF-44E3-9099-C40C66FF867C}">
                  <a14:compatExt spid="_x0000_s103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67</xdr:row>
          <xdr:rowOff>9525</xdr:rowOff>
        </xdr:from>
        <xdr:to>
          <xdr:col>7</xdr:col>
          <xdr:colOff>104775</xdr:colOff>
          <xdr:row>67</xdr:row>
          <xdr:rowOff>228600</xdr:rowOff>
        </xdr:to>
        <xdr:sp macro="" textlink="">
          <xdr:nvSpPr>
            <xdr:cNvPr id="103473" name="Check Box 49" hidden="1">
              <a:extLst>
                <a:ext uri="{63B3BB69-23CF-44E3-9099-C40C66FF867C}">
                  <a14:compatExt spid="_x0000_s103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68</xdr:row>
          <xdr:rowOff>66675</xdr:rowOff>
        </xdr:from>
        <xdr:to>
          <xdr:col>7</xdr:col>
          <xdr:colOff>104775</xdr:colOff>
          <xdr:row>68</xdr:row>
          <xdr:rowOff>285750</xdr:rowOff>
        </xdr:to>
        <xdr:sp macro="" textlink="">
          <xdr:nvSpPr>
            <xdr:cNvPr id="103474" name="Check Box 50" hidden="1">
              <a:extLst>
                <a:ext uri="{63B3BB69-23CF-44E3-9099-C40C66FF867C}">
                  <a14:compatExt spid="_x0000_s103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70</xdr:row>
          <xdr:rowOff>76200</xdr:rowOff>
        </xdr:from>
        <xdr:to>
          <xdr:col>7</xdr:col>
          <xdr:colOff>104775</xdr:colOff>
          <xdr:row>70</xdr:row>
          <xdr:rowOff>304800</xdr:rowOff>
        </xdr:to>
        <xdr:sp macro="" textlink="">
          <xdr:nvSpPr>
            <xdr:cNvPr id="103475" name="Check Box 51" hidden="1">
              <a:extLst>
                <a:ext uri="{63B3BB69-23CF-44E3-9099-C40C66FF867C}">
                  <a14:compatExt spid="_x0000_s103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71</xdr:row>
          <xdr:rowOff>104775</xdr:rowOff>
        </xdr:from>
        <xdr:to>
          <xdr:col>7</xdr:col>
          <xdr:colOff>104775</xdr:colOff>
          <xdr:row>71</xdr:row>
          <xdr:rowOff>323850</xdr:rowOff>
        </xdr:to>
        <xdr:sp macro="" textlink="">
          <xdr:nvSpPr>
            <xdr:cNvPr id="103476" name="Check Box 52" hidden="1">
              <a:extLst>
                <a:ext uri="{63B3BB69-23CF-44E3-9099-C40C66FF867C}">
                  <a14:compatExt spid="_x0000_s103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72</xdr:row>
          <xdr:rowOff>28575</xdr:rowOff>
        </xdr:from>
        <xdr:to>
          <xdr:col>7</xdr:col>
          <xdr:colOff>104775</xdr:colOff>
          <xdr:row>72</xdr:row>
          <xdr:rowOff>247650</xdr:rowOff>
        </xdr:to>
        <xdr:sp macro="" textlink="">
          <xdr:nvSpPr>
            <xdr:cNvPr id="103477" name="Check Box 53" hidden="1">
              <a:extLst>
                <a:ext uri="{63B3BB69-23CF-44E3-9099-C40C66FF867C}">
                  <a14:compatExt spid="_x0000_s103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73</xdr:row>
          <xdr:rowOff>123825</xdr:rowOff>
        </xdr:from>
        <xdr:to>
          <xdr:col>7</xdr:col>
          <xdr:colOff>104775</xdr:colOff>
          <xdr:row>73</xdr:row>
          <xdr:rowOff>342900</xdr:rowOff>
        </xdr:to>
        <xdr:sp macro="" textlink="">
          <xdr:nvSpPr>
            <xdr:cNvPr id="103478" name="Check Box 54" hidden="1">
              <a:extLst>
                <a:ext uri="{63B3BB69-23CF-44E3-9099-C40C66FF867C}">
                  <a14:compatExt spid="_x0000_s103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73</xdr:row>
          <xdr:rowOff>390525</xdr:rowOff>
        </xdr:from>
        <xdr:to>
          <xdr:col>7</xdr:col>
          <xdr:colOff>104775</xdr:colOff>
          <xdr:row>74</xdr:row>
          <xdr:rowOff>200025</xdr:rowOff>
        </xdr:to>
        <xdr:sp macro="" textlink="">
          <xdr:nvSpPr>
            <xdr:cNvPr id="103479" name="Check Box 55" hidden="1">
              <a:extLst>
                <a:ext uri="{63B3BB69-23CF-44E3-9099-C40C66FF867C}">
                  <a14:compatExt spid="_x0000_s103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74</xdr:row>
          <xdr:rowOff>247650</xdr:rowOff>
        </xdr:from>
        <xdr:to>
          <xdr:col>7</xdr:col>
          <xdr:colOff>104775</xdr:colOff>
          <xdr:row>75</xdr:row>
          <xdr:rowOff>161925</xdr:rowOff>
        </xdr:to>
        <xdr:sp macro="" textlink="">
          <xdr:nvSpPr>
            <xdr:cNvPr id="103480" name="Check Box 56" hidden="1">
              <a:extLst>
                <a:ext uri="{63B3BB69-23CF-44E3-9099-C40C66FF867C}">
                  <a14:compatExt spid="_x0000_s103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77</xdr:row>
          <xdr:rowOff>257175</xdr:rowOff>
        </xdr:from>
        <xdr:to>
          <xdr:col>7</xdr:col>
          <xdr:colOff>104775</xdr:colOff>
          <xdr:row>78</xdr:row>
          <xdr:rowOff>28575</xdr:rowOff>
        </xdr:to>
        <xdr:sp macro="" textlink="">
          <xdr:nvSpPr>
            <xdr:cNvPr id="103481" name="Check Box 57" hidden="1">
              <a:extLst>
                <a:ext uri="{63B3BB69-23CF-44E3-9099-C40C66FF867C}">
                  <a14:compatExt spid="_x0000_s103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78</xdr:row>
          <xdr:rowOff>57150</xdr:rowOff>
        </xdr:from>
        <xdr:to>
          <xdr:col>7</xdr:col>
          <xdr:colOff>104775</xdr:colOff>
          <xdr:row>78</xdr:row>
          <xdr:rowOff>276225</xdr:rowOff>
        </xdr:to>
        <xdr:sp macro="" textlink="">
          <xdr:nvSpPr>
            <xdr:cNvPr id="103482" name="Check Box 58" hidden="1">
              <a:extLst>
                <a:ext uri="{63B3BB69-23CF-44E3-9099-C40C66FF867C}">
                  <a14:compatExt spid="_x0000_s103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79</xdr:row>
          <xdr:rowOff>57150</xdr:rowOff>
        </xdr:from>
        <xdr:to>
          <xdr:col>7</xdr:col>
          <xdr:colOff>104775</xdr:colOff>
          <xdr:row>79</xdr:row>
          <xdr:rowOff>285750</xdr:rowOff>
        </xdr:to>
        <xdr:sp macro="" textlink="">
          <xdr:nvSpPr>
            <xdr:cNvPr id="103483" name="Check Box 59" hidden="1">
              <a:extLst>
                <a:ext uri="{63B3BB69-23CF-44E3-9099-C40C66FF867C}">
                  <a14:compatExt spid="_x0000_s103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80</xdr:row>
          <xdr:rowOff>57150</xdr:rowOff>
        </xdr:from>
        <xdr:to>
          <xdr:col>7</xdr:col>
          <xdr:colOff>104775</xdr:colOff>
          <xdr:row>80</xdr:row>
          <xdr:rowOff>276225</xdr:rowOff>
        </xdr:to>
        <xdr:sp macro="" textlink="">
          <xdr:nvSpPr>
            <xdr:cNvPr id="103484" name="Check Box 60" hidden="1">
              <a:extLst>
                <a:ext uri="{63B3BB69-23CF-44E3-9099-C40C66FF867C}">
                  <a14:compatExt spid="_x0000_s103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81</xdr:row>
          <xdr:rowOff>95250</xdr:rowOff>
        </xdr:from>
        <xdr:to>
          <xdr:col>7</xdr:col>
          <xdr:colOff>104775</xdr:colOff>
          <xdr:row>81</xdr:row>
          <xdr:rowOff>314325</xdr:rowOff>
        </xdr:to>
        <xdr:sp macro="" textlink="">
          <xdr:nvSpPr>
            <xdr:cNvPr id="103485" name="Check Box 61" hidden="1">
              <a:extLst>
                <a:ext uri="{63B3BB69-23CF-44E3-9099-C40C66FF867C}">
                  <a14:compatExt spid="_x0000_s103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83</xdr:row>
          <xdr:rowOff>76200</xdr:rowOff>
        </xdr:from>
        <xdr:to>
          <xdr:col>7</xdr:col>
          <xdr:colOff>104775</xdr:colOff>
          <xdr:row>83</xdr:row>
          <xdr:rowOff>295275</xdr:rowOff>
        </xdr:to>
        <xdr:sp macro="" textlink="">
          <xdr:nvSpPr>
            <xdr:cNvPr id="103486" name="Check Box 62" hidden="1">
              <a:extLst>
                <a:ext uri="{63B3BB69-23CF-44E3-9099-C40C66FF867C}">
                  <a14:compatExt spid="_x0000_s103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82</xdr:row>
          <xdr:rowOff>114300</xdr:rowOff>
        </xdr:from>
        <xdr:to>
          <xdr:col>7</xdr:col>
          <xdr:colOff>104775</xdr:colOff>
          <xdr:row>82</xdr:row>
          <xdr:rowOff>333375</xdr:rowOff>
        </xdr:to>
        <xdr:sp macro="" textlink="">
          <xdr:nvSpPr>
            <xdr:cNvPr id="103487" name="Check Box 63" hidden="1">
              <a:extLst>
                <a:ext uri="{63B3BB69-23CF-44E3-9099-C40C66FF867C}">
                  <a14:compatExt spid="_x0000_s103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84</xdr:row>
          <xdr:rowOff>133350</xdr:rowOff>
        </xdr:from>
        <xdr:to>
          <xdr:col>7</xdr:col>
          <xdr:colOff>104775</xdr:colOff>
          <xdr:row>84</xdr:row>
          <xdr:rowOff>352425</xdr:rowOff>
        </xdr:to>
        <xdr:sp macro="" textlink="">
          <xdr:nvSpPr>
            <xdr:cNvPr id="103488" name="Check Box 64" hidden="1">
              <a:extLst>
                <a:ext uri="{63B3BB69-23CF-44E3-9099-C40C66FF867C}">
                  <a14:compatExt spid="_x0000_s103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85</xdr:row>
          <xdr:rowOff>180975</xdr:rowOff>
        </xdr:from>
        <xdr:to>
          <xdr:col>7</xdr:col>
          <xdr:colOff>104775</xdr:colOff>
          <xdr:row>85</xdr:row>
          <xdr:rowOff>400050</xdr:rowOff>
        </xdr:to>
        <xdr:sp macro="" textlink="">
          <xdr:nvSpPr>
            <xdr:cNvPr id="103489" name="Check Box 65" hidden="1">
              <a:extLst>
                <a:ext uri="{63B3BB69-23CF-44E3-9099-C40C66FF867C}">
                  <a14:compatExt spid="_x0000_s103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87</xdr:row>
          <xdr:rowOff>66675</xdr:rowOff>
        </xdr:from>
        <xdr:to>
          <xdr:col>7</xdr:col>
          <xdr:colOff>104775</xdr:colOff>
          <xdr:row>88</xdr:row>
          <xdr:rowOff>28575</xdr:rowOff>
        </xdr:to>
        <xdr:sp macro="" textlink="">
          <xdr:nvSpPr>
            <xdr:cNvPr id="103490" name="Check Box 66" hidden="1">
              <a:extLst>
                <a:ext uri="{63B3BB69-23CF-44E3-9099-C40C66FF867C}">
                  <a14:compatExt spid="_x0000_s103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88</xdr:row>
          <xdr:rowOff>104775</xdr:rowOff>
        </xdr:from>
        <xdr:to>
          <xdr:col>7</xdr:col>
          <xdr:colOff>104775</xdr:colOff>
          <xdr:row>89</xdr:row>
          <xdr:rowOff>28575</xdr:rowOff>
        </xdr:to>
        <xdr:sp macro="" textlink="">
          <xdr:nvSpPr>
            <xdr:cNvPr id="103491" name="Check Box 67" hidden="1">
              <a:extLst>
                <a:ext uri="{63B3BB69-23CF-44E3-9099-C40C66FF867C}">
                  <a14:compatExt spid="_x0000_s103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89</xdr:row>
          <xdr:rowOff>66675</xdr:rowOff>
        </xdr:from>
        <xdr:to>
          <xdr:col>7</xdr:col>
          <xdr:colOff>104775</xdr:colOff>
          <xdr:row>90</xdr:row>
          <xdr:rowOff>19050</xdr:rowOff>
        </xdr:to>
        <xdr:sp macro="" textlink="">
          <xdr:nvSpPr>
            <xdr:cNvPr id="103492" name="Check Box 68" hidden="1">
              <a:extLst>
                <a:ext uri="{63B3BB69-23CF-44E3-9099-C40C66FF867C}">
                  <a14:compatExt spid="_x0000_s103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90</xdr:row>
          <xdr:rowOff>85725</xdr:rowOff>
        </xdr:from>
        <xdr:to>
          <xdr:col>7</xdr:col>
          <xdr:colOff>104775</xdr:colOff>
          <xdr:row>90</xdr:row>
          <xdr:rowOff>304800</xdr:rowOff>
        </xdr:to>
        <xdr:sp macro="" textlink="">
          <xdr:nvSpPr>
            <xdr:cNvPr id="103493" name="Check Box 69" hidden="1">
              <a:extLst>
                <a:ext uri="{63B3BB69-23CF-44E3-9099-C40C66FF867C}">
                  <a14:compatExt spid="_x0000_s103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91</xdr:row>
          <xdr:rowOff>76200</xdr:rowOff>
        </xdr:from>
        <xdr:to>
          <xdr:col>7</xdr:col>
          <xdr:colOff>104775</xdr:colOff>
          <xdr:row>91</xdr:row>
          <xdr:rowOff>304800</xdr:rowOff>
        </xdr:to>
        <xdr:sp macro="" textlink="">
          <xdr:nvSpPr>
            <xdr:cNvPr id="103494" name="Check Box 70" hidden="1">
              <a:extLst>
                <a:ext uri="{63B3BB69-23CF-44E3-9099-C40C66FF867C}">
                  <a14:compatExt spid="_x0000_s103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92</xdr:row>
          <xdr:rowOff>114300</xdr:rowOff>
        </xdr:from>
        <xdr:to>
          <xdr:col>7</xdr:col>
          <xdr:colOff>104775</xdr:colOff>
          <xdr:row>92</xdr:row>
          <xdr:rowOff>333375</xdr:rowOff>
        </xdr:to>
        <xdr:sp macro="" textlink="">
          <xdr:nvSpPr>
            <xdr:cNvPr id="103495" name="Check Box 71" hidden="1">
              <a:extLst>
                <a:ext uri="{63B3BB69-23CF-44E3-9099-C40C66FF867C}">
                  <a14:compatExt spid="_x0000_s103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93</xdr:row>
          <xdr:rowOff>219075</xdr:rowOff>
        </xdr:from>
        <xdr:to>
          <xdr:col>7</xdr:col>
          <xdr:colOff>104775</xdr:colOff>
          <xdr:row>94</xdr:row>
          <xdr:rowOff>28575</xdr:rowOff>
        </xdr:to>
        <xdr:sp macro="" textlink="">
          <xdr:nvSpPr>
            <xdr:cNvPr id="103496" name="Check Box 72" hidden="1">
              <a:extLst>
                <a:ext uri="{63B3BB69-23CF-44E3-9099-C40C66FF867C}">
                  <a14:compatExt spid="_x0000_s103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94</xdr:row>
          <xdr:rowOff>219075</xdr:rowOff>
        </xdr:from>
        <xdr:to>
          <xdr:col>7</xdr:col>
          <xdr:colOff>104775</xdr:colOff>
          <xdr:row>95</xdr:row>
          <xdr:rowOff>28575</xdr:rowOff>
        </xdr:to>
        <xdr:sp macro="" textlink="">
          <xdr:nvSpPr>
            <xdr:cNvPr id="103497" name="Check Box 73" hidden="1">
              <a:extLst>
                <a:ext uri="{63B3BB69-23CF-44E3-9099-C40C66FF867C}">
                  <a14:compatExt spid="_x0000_s103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95</xdr:row>
          <xdr:rowOff>266700</xdr:rowOff>
        </xdr:from>
        <xdr:to>
          <xdr:col>7</xdr:col>
          <xdr:colOff>104775</xdr:colOff>
          <xdr:row>96</xdr:row>
          <xdr:rowOff>19050</xdr:rowOff>
        </xdr:to>
        <xdr:sp macro="" textlink="">
          <xdr:nvSpPr>
            <xdr:cNvPr id="103498" name="Check Box 74" hidden="1">
              <a:extLst>
                <a:ext uri="{63B3BB69-23CF-44E3-9099-C40C66FF867C}">
                  <a14:compatExt spid="_x0000_s103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96</xdr:row>
          <xdr:rowOff>190500</xdr:rowOff>
        </xdr:from>
        <xdr:to>
          <xdr:col>7</xdr:col>
          <xdr:colOff>104775</xdr:colOff>
          <xdr:row>97</xdr:row>
          <xdr:rowOff>19050</xdr:rowOff>
        </xdr:to>
        <xdr:sp macro="" textlink="">
          <xdr:nvSpPr>
            <xdr:cNvPr id="103499" name="Check Box 75" hidden="1">
              <a:extLst>
                <a:ext uri="{63B3BB69-23CF-44E3-9099-C40C66FF867C}">
                  <a14:compatExt spid="_x0000_s103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97</xdr:row>
          <xdr:rowOff>123825</xdr:rowOff>
        </xdr:from>
        <xdr:to>
          <xdr:col>7</xdr:col>
          <xdr:colOff>104775</xdr:colOff>
          <xdr:row>98</xdr:row>
          <xdr:rowOff>38100</xdr:rowOff>
        </xdr:to>
        <xdr:sp macro="" textlink="">
          <xdr:nvSpPr>
            <xdr:cNvPr id="103500" name="Check Box 76" hidden="1">
              <a:extLst>
                <a:ext uri="{63B3BB69-23CF-44E3-9099-C40C66FF867C}">
                  <a14:compatExt spid="_x0000_s103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98</xdr:row>
          <xdr:rowOff>57150</xdr:rowOff>
        </xdr:from>
        <xdr:to>
          <xdr:col>7</xdr:col>
          <xdr:colOff>104775</xdr:colOff>
          <xdr:row>99</xdr:row>
          <xdr:rowOff>28575</xdr:rowOff>
        </xdr:to>
        <xdr:sp macro="" textlink="">
          <xdr:nvSpPr>
            <xdr:cNvPr id="103501" name="Check Box 77" hidden="1">
              <a:extLst>
                <a:ext uri="{63B3BB69-23CF-44E3-9099-C40C66FF867C}">
                  <a14:compatExt spid="_x0000_s103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99</xdr:row>
          <xdr:rowOff>114300</xdr:rowOff>
        </xdr:from>
        <xdr:to>
          <xdr:col>7</xdr:col>
          <xdr:colOff>104775</xdr:colOff>
          <xdr:row>100</xdr:row>
          <xdr:rowOff>28575</xdr:rowOff>
        </xdr:to>
        <xdr:sp macro="" textlink="">
          <xdr:nvSpPr>
            <xdr:cNvPr id="103502" name="Check Box 78" hidden="1">
              <a:extLst>
                <a:ext uri="{63B3BB69-23CF-44E3-9099-C40C66FF867C}">
                  <a14:compatExt spid="_x0000_s103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100</xdr:row>
          <xdr:rowOff>66675</xdr:rowOff>
        </xdr:from>
        <xdr:to>
          <xdr:col>7</xdr:col>
          <xdr:colOff>104775</xdr:colOff>
          <xdr:row>101</xdr:row>
          <xdr:rowOff>19050</xdr:rowOff>
        </xdr:to>
        <xdr:sp macro="" textlink="">
          <xdr:nvSpPr>
            <xdr:cNvPr id="103503" name="Check Box 79" hidden="1">
              <a:extLst>
                <a:ext uri="{63B3BB69-23CF-44E3-9099-C40C66FF867C}">
                  <a14:compatExt spid="_x0000_s103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101</xdr:row>
          <xdr:rowOff>76200</xdr:rowOff>
        </xdr:from>
        <xdr:to>
          <xdr:col>7</xdr:col>
          <xdr:colOff>104775</xdr:colOff>
          <xdr:row>102</xdr:row>
          <xdr:rowOff>9525</xdr:rowOff>
        </xdr:to>
        <xdr:sp macro="" textlink="">
          <xdr:nvSpPr>
            <xdr:cNvPr id="103504" name="Check Box 80" hidden="1">
              <a:extLst>
                <a:ext uri="{63B3BB69-23CF-44E3-9099-C40C66FF867C}">
                  <a14:compatExt spid="_x0000_s103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102</xdr:row>
          <xdr:rowOff>38100</xdr:rowOff>
        </xdr:from>
        <xdr:to>
          <xdr:col>7</xdr:col>
          <xdr:colOff>104775</xdr:colOff>
          <xdr:row>102</xdr:row>
          <xdr:rowOff>266700</xdr:rowOff>
        </xdr:to>
        <xdr:sp macro="" textlink="">
          <xdr:nvSpPr>
            <xdr:cNvPr id="103505" name="Check Box 81" hidden="1">
              <a:extLst>
                <a:ext uri="{63B3BB69-23CF-44E3-9099-C40C66FF867C}">
                  <a14:compatExt spid="_x0000_s103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103</xdr:row>
          <xdr:rowOff>123825</xdr:rowOff>
        </xdr:from>
        <xdr:to>
          <xdr:col>7</xdr:col>
          <xdr:colOff>104775</xdr:colOff>
          <xdr:row>104</xdr:row>
          <xdr:rowOff>19050</xdr:rowOff>
        </xdr:to>
        <xdr:sp macro="" textlink="">
          <xdr:nvSpPr>
            <xdr:cNvPr id="103506" name="Check Box 82" hidden="1">
              <a:extLst>
                <a:ext uri="{63B3BB69-23CF-44E3-9099-C40C66FF867C}">
                  <a14:compatExt spid="_x0000_s103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105</xdr:row>
          <xdr:rowOff>342900</xdr:rowOff>
        </xdr:from>
        <xdr:to>
          <xdr:col>7</xdr:col>
          <xdr:colOff>104775</xdr:colOff>
          <xdr:row>106</xdr:row>
          <xdr:rowOff>38100</xdr:rowOff>
        </xdr:to>
        <xdr:sp macro="" textlink="">
          <xdr:nvSpPr>
            <xdr:cNvPr id="103507" name="Check Box 83" hidden="1">
              <a:extLst>
                <a:ext uri="{63B3BB69-23CF-44E3-9099-C40C66FF867C}">
                  <a14:compatExt spid="_x0000_s103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106</xdr:row>
          <xdr:rowOff>400050</xdr:rowOff>
        </xdr:from>
        <xdr:to>
          <xdr:col>7</xdr:col>
          <xdr:colOff>104775</xdr:colOff>
          <xdr:row>107</xdr:row>
          <xdr:rowOff>47625</xdr:rowOff>
        </xdr:to>
        <xdr:sp macro="" textlink="">
          <xdr:nvSpPr>
            <xdr:cNvPr id="103508" name="Check Box 84" hidden="1">
              <a:extLst>
                <a:ext uri="{63B3BB69-23CF-44E3-9099-C40C66FF867C}">
                  <a14:compatExt spid="_x0000_s103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107</xdr:row>
          <xdr:rowOff>428625</xdr:rowOff>
        </xdr:from>
        <xdr:to>
          <xdr:col>7</xdr:col>
          <xdr:colOff>104775</xdr:colOff>
          <xdr:row>108</xdr:row>
          <xdr:rowOff>9525</xdr:rowOff>
        </xdr:to>
        <xdr:sp macro="" textlink="">
          <xdr:nvSpPr>
            <xdr:cNvPr id="103509" name="Check Box 85" hidden="1">
              <a:extLst>
                <a:ext uri="{63B3BB69-23CF-44E3-9099-C40C66FF867C}">
                  <a14:compatExt spid="_x0000_s103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108</xdr:row>
          <xdr:rowOff>476250</xdr:rowOff>
        </xdr:from>
        <xdr:to>
          <xdr:col>7</xdr:col>
          <xdr:colOff>104775</xdr:colOff>
          <xdr:row>109</xdr:row>
          <xdr:rowOff>28575</xdr:rowOff>
        </xdr:to>
        <xdr:sp macro="" textlink="">
          <xdr:nvSpPr>
            <xdr:cNvPr id="103510" name="Check Box 86" hidden="1">
              <a:extLst>
                <a:ext uri="{63B3BB69-23CF-44E3-9099-C40C66FF867C}">
                  <a14:compatExt spid="_x0000_s103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110</xdr:row>
          <xdr:rowOff>323850</xdr:rowOff>
        </xdr:from>
        <xdr:to>
          <xdr:col>7</xdr:col>
          <xdr:colOff>104775</xdr:colOff>
          <xdr:row>111</xdr:row>
          <xdr:rowOff>28575</xdr:rowOff>
        </xdr:to>
        <xdr:sp macro="" textlink="">
          <xdr:nvSpPr>
            <xdr:cNvPr id="103511" name="Check Box 87" hidden="1">
              <a:extLst>
                <a:ext uri="{63B3BB69-23CF-44E3-9099-C40C66FF867C}">
                  <a14:compatExt spid="_x0000_s103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111</xdr:row>
          <xdr:rowOff>257175</xdr:rowOff>
        </xdr:from>
        <xdr:to>
          <xdr:col>7</xdr:col>
          <xdr:colOff>104775</xdr:colOff>
          <xdr:row>112</xdr:row>
          <xdr:rowOff>28575</xdr:rowOff>
        </xdr:to>
        <xdr:sp macro="" textlink="">
          <xdr:nvSpPr>
            <xdr:cNvPr id="103512" name="Check Box 88" hidden="1">
              <a:extLst>
                <a:ext uri="{63B3BB69-23CF-44E3-9099-C40C66FF867C}">
                  <a14:compatExt spid="_x0000_s103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112</xdr:row>
          <xdr:rowOff>352425</xdr:rowOff>
        </xdr:from>
        <xdr:to>
          <xdr:col>7</xdr:col>
          <xdr:colOff>104775</xdr:colOff>
          <xdr:row>113</xdr:row>
          <xdr:rowOff>38100</xdr:rowOff>
        </xdr:to>
        <xdr:sp macro="" textlink="">
          <xdr:nvSpPr>
            <xdr:cNvPr id="103513" name="Check Box 89" hidden="1">
              <a:extLst>
                <a:ext uri="{63B3BB69-23CF-44E3-9099-C40C66FF867C}">
                  <a14:compatExt spid="_x0000_s103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113</xdr:row>
          <xdr:rowOff>342900</xdr:rowOff>
        </xdr:from>
        <xdr:to>
          <xdr:col>7</xdr:col>
          <xdr:colOff>104775</xdr:colOff>
          <xdr:row>114</xdr:row>
          <xdr:rowOff>28575</xdr:rowOff>
        </xdr:to>
        <xdr:sp macro="" textlink="">
          <xdr:nvSpPr>
            <xdr:cNvPr id="103514" name="Check Box 90" hidden="1">
              <a:extLst>
                <a:ext uri="{63B3BB69-23CF-44E3-9099-C40C66FF867C}">
                  <a14:compatExt spid="_x0000_s103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115</xdr:row>
          <xdr:rowOff>76200</xdr:rowOff>
        </xdr:from>
        <xdr:to>
          <xdr:col>7</xdr:col>
          <xdr:colOff>104775</xdr:colOff>
          <xdr:row>115</xdr:row>
          <xdr:rowOff>295275</xdr:rowOff>
        </xdr:to>
        <xdr:sp macro="" textlink="">
          <xdr:nvSpPr>
            <xdr:cNvPr id="103515" name="Check Box 91" hidden="1">
              <a:extLst>
                <a:ext uri="{63B3BB69-23CF-44E3-9099-C40C66FF867C}">
                  <a14:compatExt spid="_x0000_s103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116</xdr:row>
          <xdr:rowOff>57150</xdr:rowOff>
        </xdr:from>
        <xdr:to>
          <xdr:col>7</xdr:col>
          <xdr:colOff>104775</xdr:colOff>
          <xdr:row>116</xdr:row>
          <xdr:rowOff>276225</xdr:rowOff>
        </xdr:to>
        <xdr:sp macro="" textlink="">
          <xdr:nvSpPr>
            <xdr:cNvPr id="103516" name="Check Box 92" hidden="1">
              <a:extLst>
                <a:ext uri="{63B3BB69-23CF-44E3-9099-C40C66FF867C}">
                  <a14:compatExt spid="_x0000_s103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117</xdr:row>
          <xdr:rowOff>114300</xdr:rowOff>
        </xdr:from>
        <xdr:to>
          <xdr:col>7</xdr:col>
          <xdr:colOff>104775</xdr:colOff>
          <xdr:row>117</xdr:row>
          <xdr:rowOff>333375</xdr:rowOff>
        </xdr:to>
        <xdr:sp macro="" textlink="">
          <xdr:nvSpPr>
            <xdr:cNvPr id="103517" name="Check Box 93" hidden="1">
              <a:extLst>
                <a:ext uri="{63B3BB69-23CF-44E3-9099-C40C66FF867C}">
                  <a14:compatExt spid="_x0000_s103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118</xdr:row>
          <xdr:rowOff>152400</xdr:rowOff>
        </xdr:from>
        <xdr:to>
          <xdr:col>7</xdr:col>
          <xdr:colOff>104775</xdr:colOff>
          <xdr:row>118</xdr:row>
          <xdr:rowOff>371475</xdr:rowOff>
        </xdr:to>
        <xdr:sp macro="" textlink="">
          <xdr:nvSpPr>
            <xdr:cNvPr id="103518" name="Check Box 94" hidden="1">
              <a:extLst>
                <a:ext uri="{63B3BB69-23CF-44E3-9099-C40C66FF867C}">
                  <a14:compatExt spid="_x0000_s103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119</xdr:row>
          <xdr:rowOff>142875</xdr:rowOff>
        </xdr:from>
        <xdr:to>
          <xdr:col>7</xdr:col>
          <xdr:colOff>104775</xdr:colOff>
          <xdr:row>119</xdr:row>
          <xdr:rowOff>361950</xdr:rowOff>
        </xdr:to>
        <xdr:sp macro="" textlink="">
          <xdr:nvSpPr>
            <xdr:cNvPr id="103519" name="Check Box 95" hidden="1">
              <a:extLst>
                <a:ext uri="{63B3BB69-23CF-44E3-9099-C40C66FF867C}">
                  <a14:compatExt spid="_x0000_s103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119</xdr:row>
          <xdr:rowOff>819150</xdr:rowOff>
        </xdr:from>
        <xdr:to>
          <xdr:col>7</xdr:col>
          <xdr:colOff>104775</xdr:colOff>
          <xdr:row>120</xdr:row>
          <xdr:rowOff>190500</xdr:rowOff>
        </xdr:to>
        <xdr:sp macro="" textlink="">
          <xdr:nvSpPr>
            <xdr:cNvPr id="103520" name="Check Box 96" hidden="1">
              <a:extLst>
                <a:ext uri="{63B3BB69-23CF-44E3-9099-C40C66FF867C}">
                  <a14:compatExt spid="_x0000_s103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120</xdr:row>
          <xdr:rowOff>333375</xdr:rowOff>
        </xdr:from>
        <xdr:to>
          <xdr:col>7</xdr:col>
          <xdr:colOff>104775</xdr:colOff>
          <xdr:row>121</xdr:row>
          <xdr:rowOff>180975</xdr:rowOff>
        </xdr:to>
        <xdr:sp macro="" textlink="">
          <xdr:nvSpPr>
            <xdr:cNvPr id="103521" name="Check Box 97" hidden="1">
              <a:extLst>
                <a:ext uri="{63B3BB69-23CF-44E3-9099-C40C66FF867C}">
                  <a14:compatExt spid="_x0000_s103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121</xdr:row>
          <xdr:rowOff>295275</xdr:rowOff>
        </xdr:from>
        <xdr:to>
          <xdr:col>7</xdr:col>
          <xdr:colOff>104775</xdr:colOff>
          <xdr:row>122</xdr:row>
          <xdr:rowOff>190500</xdr:rowOff>
        </xdr:to>
        <xdr:sp macro="" textlink="">
          <xdr:nvSpPr>
            <xdr:cNvPr id="103522" name="Check Box 98" hidden="1">
              <a:extLst>
                <a:ext uri="{63B3BB69-23CF-44E3-9099-C40C66FF867C}">
                  <a14:compatExt spid="_x0000_s103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124</xdr:row>
          <xdr:rowOff>38100</xdr:rowOff>
        </xdr:from>
        <xdr:to>
          <xdr:col>7</xdr:col>
          <xdr:colOff>104775</xdr:colOff>
          <xdr:row>124</xdr:row>
          <xdr:rowOff>257175</xdr:rowOff>
        </xdr:to>
        <xdr:sp macro="" textlink="">
          <xdr:nvSpPr>
            <xdr:cNvPr id="103523" name="Check Box 99" hidden="1">
              <a:extLst>
                <a:ext uri="{63B3BB69-23CF-44E3-9099-C40C66FF867C}">
                  <a14:compatExt spid="_x0000_s103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125</xdr:row>
          <xdr:rowOff>76200</xdr:rowOff>
        </xdr:from>
        <xdr:to>
          <xdr:col>7</xdr:col>
          <xdr:colOff>104775</xdr:colOff>
          <xdr:row>125</xdr:row>
          <xdr:rowOff>295275</xdr:rowOff>
        </xdr:to>
        <xdr:sp macro="" textlink="">
          <xdr:nvSpPr>
            <xdr:cNvPr id="103524" name="Check Box 100" hidden="1">
              <a:extLst>
                <a:ext uri="{63B3BB69-23CF-44E3-9099-C40C66FF867C}">
                  <a14:compatExt spid="_x0000_s103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126</xdr:row>
          <xdr:rowOff>95250</xdr:rowOff>
        </xdr:from>
        <xdr:to>
          <xdr:col>7</xdr:col>
          <xdr:colOff>104775</xdr:colOff>
          <xdr:row>126</xdr:row>
          <xdr:rowOff>314325</xdr:rowOff>
        </xdr:to>
        <xdr:sp macro="" textlink="">
          <xdr:nvSpPr>
            <xdr:cNvPr id="103525" name="Check Box 101" hidden="1">
              <a:extLst>
                <a:ext uri="{63B3BB69-23CF-44E3-9099-C40C66FF867C}">
                  <a14:compatExt spid="_x0000_s103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127</xdr:row>
          <xdr:rowOff>0</xdr:rowOff>
        </xdr:from>
        <xdr:to>
          <xdr:col>7</xdr:col>
          <xdr:colOff>104775</xdr:colOff>
          <xdr:row>128</xdr:row>
          <xdr:rowOff>0</xdr:rowOff>
        </xdr:to>
        <xdr:sp macro="" textlink="">
          <xdr:nvSpPr>
            <xdr:cNvPr id="103526" name="Check Box 102" hidden="1">
              <a:extLst>
                <a:ext uri="{63B3BB69-23CF-44E3-9099-C40C66FF867C}">
                  <a14:compatExt spid="_x0000_s10352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142876</xdr:colOff>
      <xdr:row>0</xdr:row>
      <xdr:rowOff>95250</xdr:rowOff>
    </xdr:from>
    <xdr:to>
      <xdr:col>12</xdr:col>
      <xdr:colOff>257176</xdr:colOff>
      <xdr:row>194</xdr:row>
      <xdr:rowOff>9525</xdr:rowOff>
    </xdr:to>
    <xdr:sp macro="" textlink="">
      <xdr:nvSpPr>
        <xdr:cNvPr id="2" name="Text Box 1"/>
        <xdr:cNvSpPr txBox="1">
          <a:spLocks noChangeArrowheads="1"/>
        </xdr:cNvSpPr>
      </xdr:nvSpPr>
      <xdr:spPr bwMode="auto">
        <a:xfrm>
          <a:off x="142876" y="95250"/>
          <a:ext cx="7429500" cy="3132772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n-US" sz="1400" b="1" i="0" strike="noStrike">
              <a:solidFill>
                <a:srgbClr val="000000"/>
              </a:solidFill>
              <a:latin typeface="Arial"/>
              <a:cs typeface="Arial"/>
            </a:rPr>
            <a:t>DOI Definitions and Other Pertinent Information for the Guidance on Historic Buildings</a:t>
          </a:r>
          <a:endParaRPr lang="en-US" sz="1000" b="0" i="0" strike="noStrike">
            <a:solidFill>
              <a:srgbClr val="000000"/>
            </a:solidFill>
            <a:latin typeface="Arial"/>
            <a:cs typeface="Arial"/>
          </a:endParaRP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Advisory Council on Historic Preservation</a:t>
          </a:r>
          <a:r>
            <a:rPr lang="en-US" sz="1000" b="0" i="0" strike="noStrike">
              <a:solidFill>
                <a:srgbClr val="000000"/>
              </a:solidFill>
              <a:latin typeface="Arial"/>
              <a:cs typeface="Arial"/>
            </a:rPr>
            <a:t> - The mission of the ACHP is to promote the preservation, enhancement, and productive use of the Nation's historic resources, and to advise the President and Congress on national historic preservation policy.</a:t>
          </a:r>
        </a:p>
        <a:p>
          <a:pPr algn="l" rtl="1">
            <a:defRPr sz="1000"/>
          </a:pPr>
          <a:r>
            <a:rPr lang="en-US" sz="1000" b="0" i="0" strike="noStrike">
              <a:solidFill>
                <a:srgbClr val="000000"/>
              </a:solidFill>
              <a:latin typeface="Arial"/>
              <a:cs typeface="Arial"/>
            </a:rPr>
            <a:t>http://www.achp.gov/</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Character</a:t>
          </a:r>
          <a:r>
            <a:rPr lang="en-US" sz="1000" b="0" i="0" strike="noStrike">
              <a:solidFill>
                <a:srgbClr val="000000"/>
              </a:solidFill>
              <a:latin typeface="Arial"/>
              <a:cs typeface="Arial"/>
            </a:rPr>
            <a:t> - The visual aspects and physical features that comprise the appearance of every historic building.</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Preservation Brief 17 – </a:t>
          </a:r>
          <a:r>
            <a:rPr lang="en-US" sz="1000" b="0" i="1" strike="noStrike">
              <a:solidFill>
                <a:srgbClr val="000000"/>
              </a:solidFill>
              <a:latin typeface="Arial"/>
              <a:cs typeface="Arial"/>
            </a:rPr>
            <a:t>Architectural Character – Identifying the Visual Aspects of Historic Buildings as an Aid to Preserving Their Character</a:t>
          </a:r>
          <a:r>
            <a:rPr lang="en-US" sz="1000" b="0" i="0" strike="noStrike">
              <a:solidFill>
                <a:srgbClr val="000000"/>
              </a:solidFill>
              <a:latin typeface="Arial"/>
              <a:cs typeface="Arial"/>
            </a:rPr>
            <a:t>  http://www.nps.gov/history/hps/tps/briefs/brief17.htm</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Preservation Brief 18 – </a:t>
          </a:r>
          <a:r>
            <a:rPr lang="en-US" sz="1000" b="0" i="1" strike="noStrike">
              <a:solidFill>
                <a:srgbClr val="000000"/>
              </a:solidFill>
              <a:latin typeface="Arial"/>
              <a:cs typeface="Arial"/>
            </a:rPr>
            <a:t>Rehabilitating Interiors in Historic Buildings – Identifying and Preserving Character-Defining Elements  </a:t>
          </a:r>
          <a:r>
            <a:rPr lang="en-US" sz="1000" b="0" i="0" strike="noStrike">
              <a:solidFill>
                <a:srgbClr val="000000"/>
              </a:solidFill>
              <a:latin typeface="Arial"/>
              <a:cs typeface="Arial"/>
            </a:rPr>
            <a:t>http://www.nps.gov/history/hps/tps/briefs/brief18.htm</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Character-Defining Features/Elements</a:t>
          </a:r>
          <a:r>
            <a:rPr lang="en-US" sz="1000" b="0" i="0" strike="noStrike">
              <a:solidFill>
                <a:srgbClr val="000000"/>
              </a:solidFill>
              <a:latin typeface="Arial"/>
              <a:cs typeface="Arial"/>
            </a:rPr>
            <a:t> - These include the overall shape of a building, its materials, craftsmanship, decorative details, interior spaces and features, as well as the various aspects of a building's site and environment.</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Preservation Brief 17 – </a:t>
          </a:r>
          <a:r>
            <a:rPr lang="en-US" sz="1000" b="0" i="1" strike="noStrike">
              <a:solidFill>
                <a:srgbClr val="000000"/>
              </a:solidFill>
              <a:latin typeface="Arial"/>
              <a:cs typeface="Arial"/>
            </a:rPr>
            <a:t>Architectural Character – Identifying the Visual Aspects of Historic buildings as an Aid to Preserving Their Character  </a:t>
          </a:r>
          <a:r>
            <a:rPr lang="en-US" sz="1000" b="0" i="0" strike="noStrike">
              <a:solidFill>
                <a:srgbClr val="000000"/>
              </a:solidFill>
              <a:latin typeface="Arial"/>
              <a:cs typeface="Arial"/>
            </a:rPr>
            <a:t>http://www.nps.gov/history/hps/tps/briefs/brief17.htm</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Compatible Treatment</a:t>
          </a:r>
          <a:r>
            <a:rPr lang="en-US" sz="1000" b="0" i="0" strike="noStrike">
              <a:solidFill>
                <a:srgbClr val="000000"/>
              </a:solidFill>
              <a:latin typeface="Arial"/>
              <a:cs typeface="Arial"/>
            </a:rPr>
            <a:t> - Any alteration or addition to the interior or exterior of a historic building that is harmonious or appropriate to the character of the building in design, scale, massing, materials, texture, and other visual qualities.</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Cultural Landscape</a:t>
          </a:r>
          <a:r>
            <a:rPr lang="en-US" sz="1000" b="0" i="0" strike="noStrike">
              <a:solidFill>
                <a:srgbClr val="000000"/>
              </a:solidFill>
              <a:latin typeface="Arial"/>
              <a:cs typeface="Arial"/>
            </a:rPr>
            <a:t> - A geographic area, including both cultural and natural resources and the wildlife or domestic animals therein, associated with a historic event, activity, or person or exhibiting other cultural or aesthetic values.  </a:t>
          </a:r>
        </a:p>
        <a:p>
          <a:pPr algn="l" rtl="1">
            <a:defRPr sz="1000"/>
          </a:pPr>
          <a:endParaRPr lang="en-US" sz="1000" b="0" i="0" strike="noStrike">
            <a:solidFill>
              <a:srgbClr val="000000"/>
            </a:solidFill>
            <a:latin typeface="Arial"/>
            <a:cs typeface="Arial"/>
          </a:endParaRPr>
        </a:p>
        <a:p>
          <a:pPr algn="l" rtl="1">
            <a:defRPr sz="1000"/>
          </a:pPr>
          <a:r>
            <a:rPr lang="en-US" sz="1000" b="0" i="1" strike="noStrike">
              <a:solidFill>
                <a:srgbClr val="000000"/>
              </a:solidFill>
              <a:latin typeface="Arial"/>
              <a:cs typeface="Arial"/>
            </a:rPr>
            <a:t>Secretary of the Interior's Standards for the Treatment of Historic Properties and Guidelines for the Treatment of Cultural Landscapes.</a:t>
          </a:r>
          <a:r>
            <a:rPr lang="en-US" sz="1000" b="0" i="0" strike="noStrike">
              <a:solidFill>
                <a:srgbClr val="000000"/>
              </a:solidFill>
              <a:latin typeface="Arial"/>
              <a:cs typeface="Arial"/>
            </a:rPr>
            <a:t>  http://www.nps.gov/history/hps/hli/landscape_guidelines/index.htm</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Preservation Brief 36:  </a:t>
          </a:r>
          <a:r>
            <a:rPr lang="en-US" sz="1000" b="0" i="1" strike="noStrike">
              <a:solidFill>
                <a:srgbClr val="000000"/>
              </a:solidFill>
              <a:latin typeface="Arial"/>
              <a:cs typeface="Arial"/>
            </a:rPr>
            <a:t>Protecting Cultural Landscapes:  Planning, Treatment, and Management of Historic Landscapes</a:t>
          </a:r>
          <a:r>
            <a:rPr lang="en-US" sz="1000" b="0" i="0" strike="noStrike">
              <a:solidFill>
                <a:srgbClr val="000000"/>
              </a:solidFill>
              <a:latin typeface="Arial"/>
              <a:cs typeface="Arial"/>
            </a:rPr>
            <a:t>.  http://www.nps.gov/history/hps/tps/briefs/brief36.htm</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Exterior Finishes</a:t>
          </a:r>
          <a:r>
            <a:rPr lang="en-US" sz="1000" b="0" i="0" strike="noStrike">
              <a:solidFill>
                <a:srgbClr val="000000"/>
              </a:solidFill>
              <a:latin typeface="Arial"/>
              <a:cs typeface="Arial"/>
            </a:rPr>
            <a:t> – The materials used on the exterior of a building, such as brick, stone, wood clapboard or weatherboard, glazed terracotta, shingle, concrete, metal, etc..</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Preservation Brief 2 – </a:t>
          </a:r>
          <a:r>
            <a:rPr lang="en-US" sz="1000" b="0" i="1" strike="noStrike">
              <a:solidFill>
                <a:srgbClr val="000000"/>
              </a:solidFill>
              <a:latin typeface="Arial"/>
              <a:cs typeface="Arial"/>
            </a:rPr>
            <a:t>Repointing Mortar Joints in Historic Masonry Buildings </a:t>
          </a:r>
          <a:r>
            <a:rPr lang="en-US" sz="1000" b="0" i="0" strike="noStrike">
              <a:solidFill>
                <a:srgbClr val="000000"/>
              </a:solidFill>
              <a:latin typeface="Arial"/>
              <a:cs typeface="Arial"/>
            </a:rPr>
            <a:t>http://www.nps.gov/history/hps/tps/briefs/brief02.htm</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Preservation Brief 5 –</a:t>
          </a:r>
          <a:r>
            <a:rPr lang="en-US" sz="1000" b="0" i="1" strike="noStrike">
              <a:solidFill>
                <a:srgbClr val="000000"/>
              </a:solidFill>
              <a:latin typeface="Arial"/>
              <a:cs typeface="Arial"/>
            </a:rPr>
            <a:t> Preservation of Historic Adobe Buildings </a:t>
          </a:r>
          <a:r>
            <a:rPr lang="en-US" sz="1000" b="0" i="0" strike="noStrike">
              <a:solidFill>
                <a:srgbClr val="000000"/>
              </a:solidFill>
              <a:latin typeface="Arial"/>
              <a:cs typeface="Arial"/>
            </a:rPr>
            <a:t>http://www.nps.gov/history/hps/tps/briefs/brief05.htm</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Preservation Brief 7 – </a:t>
          </a:r>
          <a:r>
            <a:rPr lang="en-US" sz="1000" b="0" i="1" strike="noStrike">
              <a:solidFill>
                <a:srgbClr val="000000"/>
              </a:solidFill>
              <a:latin typeface="Arial"/>
              <a:cs typeface="Arial"/>
            </a:rPr>
            <a:t>The Preservation of Historic Glazed Architectural Terra-Cotta</a:t>
          </a: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http://www.nps.gov/history/hps/tps/briefs/brief07.htm</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Preservation Brief 15 - </a:t>
          </a:r>
          <a:r>
            <a:rPr lang="en-US" sz="1000" b="0" i="1" strike="noStrike">
              <a:solidFill>
                <a:srgbClr val="000000"/>
              </a:solidFill>
              <a:latin typeface="Arial"/>
              <a:cs typeface="Arial"/>
            </a:rPr>
            <a:t>Preservation of Historic Concrete </a:t>
          </a:r>
          <a:r>
            <a:rPr lang="en-US" sz="1000" b="0" i="0" strike="noStrike">
              <a:solidFill>
                <a:srgbClr val="000000"/>
              </a:solidFill>
              <a:latin typeface="Arial"/>
              <a:cs typeface="Arial"/>
            </a:rPr>
            <a:t>http://www.nps.gov/history/hps/tps/briefs/brief15.htm</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Preservation Brief 16 - T</a:t>
          </a:r>
          <a:r>
            <a:rPr lang="en-US" sz="1000" b="0" i="1" strike="noStrike">
              <a:solidFill>
                <a:srgbClr val="000000"/>
              </a:solidFill>
              <a:latin typeface="Arial"/>
              <a:cs typeface="Arial"/>
            </a:rPr>
            <a:t>he Use of Substitute Materials on Historic Building Exteriors</a:t>
          </a: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http://www.nps.gov/history/hps/tps/briefs/brief16.htm</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Preservation Brief 22 - T</a:t>
          </a:r>
          <a:r>
            <a:rPr lang="en-US" sz="1000" b="0" i="1" strike="noStrike">
              <a:solidFill>
                <a:srgbClr val="000000"/>
              </a:solidFill>
              <a:latin typeface="Arial"/>
              <a:cs typeface="Arial"/>
            </a:rPr>
            <a:t>he Preservation and Repair of Historic Stucco</a:t>
          </a: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http://www.nps.gov/history/hps/tps/briefs/brief22.htm</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Finished Spaces </a:t>
          </a:r>
          <a:r>
            <a:rPr lang="en-US" sz="1000" b="0" i="0" strike="noStrike">
              <a:solidFill>
                <a:srgbClr val="000000"/>
              </a:solidFill>
              <a:latin typeface="Arial"/>
              <a:cs typeface="Arial"/>
            </a:rPr>
            <a:t>– Those rooms on the interior of a building that are finished with plaster, gypsum wall board, or other covering materials.  These are typically in more refined buildings, such as houses, apartment buildings, hotels, theaters, churches, office buildings, and museums.  They often have mill work (trim) around windows, doors, transoms and where horizontal and vertical walls intersect (i.e., baseboards and cornices).  They may or may not contain further decoration and the underlying structural framing is generally concealed.  Flooring is appropriate to the character of the interior and includes wood, carpet, tile, terrazzo, marble, etc.</a:t>
          </a:r>
        </a:p>
        <a:p>
          <a:pPr algn="l" rtl="1">
            <a:defRPr sz="1000"/>
          </a:pPr>
          <a:endParaRPr lang="en-US" sz="1000" b="0" i="0" strike="noStrike">
            <a:solidFill>
              <a:srgbClr val="000000"/>
            </a:solidFill>
            <a:latin typeface="Arial"/>
            <a:cs typeface="Arial"/>
          </a:endParaRPr>
        </a:p>
        <a:p>
          <a:pPr algn="l" rtl="1">
            <a:defRPr sz="1000"/>
          </a:pPr>
          <a:r>
            <a:rPr lang="en-US" sz="1000" b="0" i="1" strike="noStrike">
              <a:solidFill>
                <a:srgbClr val="000000"/>
              </a:solidFill>
              <a:latin typeface="Arial"/>
              <a:cs typeface="Arial"/>
            </a:rPr>
            <a:t>Illustrated Guidelines for Rehabilitating Historic Buildings – Spaces/Features/Finishes</a:t>
          </a: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http://www.nps.gov/history/hps/tps/tax/rhb/spaces01.htm</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Finishes</a:t>
          </a:r>
          <a:r>
            <a:rPr lang="en-US" sz="1000" b="0" i="0" strike="noStrike">
              <a:solidFill>
                <a:srgbClr val="000000"/>
              </a:solidFill>
              <a:latin typeface="Arial"/>
              <a:cs typeface="Arial"/>
            </a:rPr>
            <a:t> - The architectural materials that “finish” or complete the interior of a building, such as plaster, gypsum wall board, paneling, flooring, decoration, etc..</a:t>
          </a:r>
        </a:p>
        <a:p>
          <a:pPr algn="l" rtl="1">
            <a:defRPr sz="1000"/>
          </a:pPr>
          <a:endParaRPr lang="en-US" sz="1000" b="0" i="0" strike="noStrike">
            <a:solidFill>
              <a:srgbClr val="000000"/>
            </a:solidFill>
            <a:latin typeface="Arial"/>
            <a:cs typeface="Arial"/>
          </a:endParaRPr>
        </a:p>
        <a:p>
          <a:pPr algn="l" rtl="1">
            <a:defRPr sz="1000"/>
          </a:pPr>
          <a:r>
            <a:rPr lang="en-US" sz="1000" b="0" i="1" strike="noStrike">
              <a:solidFill>
                <a:srgbClr val="000000"/>
              </a:solidFill>
              <a:latin typeface="Arial"/>
              <a:cs typeface="Arial"/>
            </a:rPr>
            <a:t>Illustrated Guidelines for Rehabilitating Historic Buildings – Spaces/Features/Finishes</a:t>
          </a: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http://www.nps.gov/history/hps/tps/tax/rhb/spaces01.htm</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Preservation Brief 28 – </a:t>
          </a:r>
          <a:r>
            <a:rPr lang="en-US" sz="1000" b="0" i="1" strike="noStrike">
              <a:solidFill>
                <a:srgbClr val="000000"/>
              </a:solidFill>
              <a:latin typeface="Arial"/>
              <a:cs typeface="Arial"/>
            </a:rPr>
            <a:t>Painting Historic Interiors</a:t>
          </a: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http://www.nps.gov/history/hps/tps/briefs/brief28.htm</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Federal Preservation Officer (FPO)</a:t>
          </a:r>
          <a:r>
            <a:rPr lang="en-US" sz="1000" b="0" i="0" strike="noStrike">
              <a:solidFill>
                <a:srgbClr val="000000"/>
              </a:solidFill>
              <a:latin typeface="Arial"/>
              <a:cs typeface="Arial"/>
            </a:rPr>
            <a:t> – Each Federal agency has a Federal Preservation Officer.</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Advisory Council on Historic Preservation –  Federal, State and Tribal Historic Preservation Officers  http://www.achp.gov/programs.html</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Historic Building</a:t>
          </a:r>
          <a:r>
            <a:rPr lang="en-US" sz="1000" b="0" i="0" strike="noStrike">
              <a:solidFill>
                <a:srgbClr val="000000"/>
              </a:solidFill>
              <a:latin typeface="Arial"/>
              <a:cs typeface="Arial"/>
            </a:rPr>
            <a:t> - A building that is generally at least 50 years old, is significant for historical, architectural, engineering, archeological, or cultural reasons, and is listed in or eligible for the National Register of Historic Places either individually or as a contributing building in a historic district.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National Register Bulletin - How to Apply the National Register Criteria for Evaluation.   http://www.nps.gov/nr/publications/bulletins/nrb15/</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Historic Fabric</a:t>
          </a:r>
          <a:r>
            <a:rPr lang="en-US" sz="1000" b="0" i="0" strike="noStrike">
              <a:solidFill>
                <a:srgbClr val="000000"/>
              </a:solidFill>
              <a:latin typeface="Arial"/>
              <a:cs typeface="Arial"/>
            </a:rPr>
            <a:t> - The architectural materials that comprise a historic building on the interior and exterior.</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HVAC</a:t>
          </a:r>
          <a:r>
            <a:rPr lang="en-US" sz="1000" b="0" i="0" strike="noStrike">
              <a:solidFill>
                <a:srgbClr val="000000"/>
              </a:solidFill>
              <a:latin typeface="Arial"/>
              <a:cs typeface="Arial"/>
            </a:rPr>
            <a:t> – Heating, ventilation and air-conditioning.  New systems must be sensitively installed in historic interiors without adversely impacting primary spaces or damaging (or removing) historic architectural features and finishes.  Ideally they should be placed in non-significant or utilitarian areas (see definition of Utilitarian and service-oriented areas below).  The lowering of ceilings to insert new systems must be kept to a minimum and ductwork must not block or intersect windows.  When new mechanical equipment is placed on the exterior of buildings it must have limited visibility and must not disturb significant landscape features.</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Industrial Spaces</a:t>
          </a:r>
          <a:r>
            <a:rPr lang="en-US" sz="1000" b="0" i="0" strike="noStrike">
              <a:solidFill>
                <a:srgbClr val="000000"/>
              </a:solidFill>
              <a:latin typeface="Arial"/>
              <a:cs typeface="Arial"/>
            </a:rPr>
            <a:t> – “Industrial” spaces are those interior rooms of a building that generally have the structure exposed for durability, ease of maintenance, and/or hygiene.  These typically have industrial, manufacturing, or service-oriented purposes and are often warehouses or factories.  They are characterized by exposed masonry (e.g., brick, concrete block, stone), exposed structural framing (e.g., timber or metal columns, beams and trusses), unfinished floors (e.g., unvarnished wood or concrete), and other more utilitarian components (e.g., sliding fire doors, freight elevators, riveted steel members, etc).  They may or may not include trim or other forms of decoration.</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Integrity</a:t>
          </a:r>
          <a:r>
            <a:rPr lang="en-US" sz="1000" b="0" i="0" strike="noStrike">
              <a:solidFill>
                <a:srgbClr val="000000"/>
              </a:solidFill>
              <a:latin typeface="Arial"/>
              <a:cs typeface="Arial"/>
            </a:rPr>
            <a:t> - The authenticity of a building's historic identity, evidenced by the survival of physical characteristics that existed during its historic period.  It is also the extent to which a building retains its historic appearance.</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Interior Finishes</a:t>
          </a:r>
          <a:r>
            <a:rPr lang="en-US" sz="1000" b="0" i="0" strike="noStrike">
              <a:solidFill>
                <a:srgbClr val="000000"/>
              </a:solidFill>
              <a:latin typeface="Arial"/>
              <a:cs typeface="Arial"/>
            </a:rPr>
            <a:t> - The materials used on the interior of a building, such as plaster [flat; decorative], gypsum wall board, wood paneling, flooring (e.g., wood, tiling, terrazzo, marble), wainscoting, etc..</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Preservation Brief 21 – Repairing Historic Flat Plaster Walls and Ceilings</a:t>
          </a:r>
        </a:p>
        <a:p>
          <a:pPr algn="l" rtl="1">
            <a:defRPr sz="1000"/>
          </a:pPr>
          <a:r>
            <a:rPr lang="en-US" sz="1000" b="0" i="0" strike="noStrike">
              <a:solidFill>
                <a:srgbClr val="000000"/>
              </a:solidFill>
              <a:latin typeface="Arial"/>
              <a:cs typeface="Arial"/>
            </a:rPr>
            <a:t>http://www.nps.gov/history/hps/tps/briefs/brief21.htm</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Landscape Features</a:t>
          </a:r>
          <a:r>
            <a:rPr lang="en-US" sz="1000" b="0" i="0" strike="noStrike">
              <a:solidFill>
                <a:srgbClr val="000000"/>
              </a:solidFill>
              <a:latin typeface="Arial"/>
              <a:cs typeface="Arial"/>
            </a:rPr>
            <a:t> - In addition to vegetation and topography, cultural landscapes may include water features, such as ponds, streams, and fountains; circulation features, such as roads, paths, steps, and walls; buildings; and furnishings, including fences, benches, lights and sculptural objects.  </a:t>
          </a:r>
        </a:p>
        <a:p>
          <a:pPr algn="l" rtl="1">
            <a:defRPr sz="1000"/>
          </a:pPr>
          <a:endParaRPr lang="en-US" sz="1000" b="0" i="0" strike="noStrike">
            <a:solidFill>
              <a:srgbClr val="000000"/>
            </a:solidFill>
            <a:latin typeface="Arial"/>
            <a:cs typeface="Arial"/>
          </a:endParaRPr>
        </a:p>
        <a:p>
          <a:pPr algn="l" rtl="1">
            <a:defRPr sz="1000"/>
          </a:pPr>
          <a:r>
            <a:rPr lang="en-US" sz="1000" b="0" i="1" strike="noStrike">
              <a:solidFill>
                <a:srgbClr val="000000"/>
              </a:solidFill>
              <a:latin typeface="Arial"/>
              <a:cs typeface="Arial"/>
            </a:rPr>
            <a:t>Secretary of the Interior's Standards for the Treatment of Historic Properties and Guidelines for the Treatment of Cultural Landscapes.</a:t>
          </a:r>
          <a:r>
            <a:rPr lang="en-US" sz="1000" b="0" i="0" strike="noStrike">
              <a:solidFill>
                <a:srgbClr val="000000"/>
              </a:solidFill>
              <a:latin typeface="Arial"/>
              <a:cs typeface="Arial"/>
            </a:rPr>
            <a:t>  http://www.nps.gov/history/hps/hli/landscape_guidelines/index.htm</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Preservation Brief 36:  </a:t>
          </a:r>
          <a:r>
            <a:rPr lang="en-US" sz="1000" b="0" i="1" strike="noStrike">
              <a:solidFill>
                <a:srgbClr val="000000"/>
              </a:solidFill>
              <a:latin typeface="Arial"/>
              <a:cs typeface="Arial"/>
            </a:rPr>
            <a:t>Protecting Cultural Landscapes:  Planning, Treatment, and Management of Historic Landscapes</a:t>
          </a:r>
          <a:r>
            <a:rPr lang="en-US" sz="1000" b="0" i="0" strike="noStrike">
              <a:solidFill>
                <a:srgbClr val="000000"/>
              </a:solidFill>
              <a:latin typeface="Arial"/>
              <a:cs typeface="Arial"/>
            </a:rPr>
            <a:t>.  http://www.nps.gov/history/hps/tps/briefs/brief36.htm</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MEP</a:t>
          </a:r>
          <a:r>
            <a:rPr lang="en-US" sz="1000" b="0" i="0" strike="noStrike">
              <a:solidFill>
                <a:srgbClr val="000000"/>
              </a:solidFill>
              <a:latin typeface="Arial"/>
              <a:cs typeface="Arial"/>
            </a:rPr>
            <a:t> – Mechanical, electrical and plumbing.  See requirements for heating, ventilation and air-conditioning and protecting historic buildings.</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National Register of Historic Places</a:t>
          </a:r>
          <a:r>
            <a:rPr lang="en-US" sz="1000" b="0" i="0" strike="noStrike">
              <a:solidFill>
                <a:srgbClr val="000000"/>
              </a:solidFill>
              <a:latin typeface="Arial"/>
              <a:cs typeface="Arial"/>
            </a:rPr>
            <a:t> - The official list of the Nation’s places worthy of preservation.  Authorized by the Historic Preservation Act of 1966, the National Park Service’s National Register of Historic Places is part of a national program to coordinate and support public and private efforts to identify, evaluate and protect America’s historic and archeological resources.</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National Register of Historic Places homepage: http://www.nps.gov/history/nr/</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National Register of Historic Places Bulletin - How to Apply the National Register Criteria for Evaluation</a:t>
          </a:r>
        </a:p>
        <a:p>
          <a:pPr algn="l" rtl="1">
            <a:defRPr sz="1000"/>
          </a:pPr>
          <a:r>
            <a:rPr lang="en-US" sz="1000" b="0" i="0" strike="noStrike">
              <a:solidFill>
                <a:srgbClr val="000000"/>
              </a:solidFill>
              <a:latin typeface="Arial"/>
              <a:cs typeface="Arial"/>
            </a:rPr>
            <a:t>http://www.nps.gov/nr/publications/nrb15</a:t>
          </a:r>
          <a:r>
            <a:rPr lang="en-US" sz="1000" b="0" i="0" strike="noStrike">
              <a:solidFill>
                <a:srgbClr val="000000"/>
              </a:solidFill>
              <a:latin typeface="Calibri"/>
            </a:rPr>
            <a:t>ns/nrb15/</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Preservation</a:t>
          </a:r>
          <a:r>
            <a:rPr lang="en-US" sz="1000" b="0" i="0" strike="noStrike">
              <a:solidFill>
                <a:srgbClr val="000000"/>
              </a:solidFill>
              <a:latin typeface="Arial"/>
              <a:cs typeface="Arial"/>
            </a:rPr>
            <a:t> - The act or process of applying measures to sustain the existing form, integrity</a:t>
          </a:r>
          <a:r>
            <a:rPr lang="en-US" sz="1000" b="0" i="0" strike="noStrike">
              <a:solidFill>
                <a:srgbClr val="FF0000"/>
              </a:solidFill>
              <a:latin typeface="Arial"/>
              <a:cs typeface="Arial"/>
            </a:rPr>
            <a:t>,</a:t>
          </a:r>
          <a:r>
            <a:rPr lang="en-US" sz="1000" b="0" i="0" strike="noStrike">
              <a:solidFill>
                <a:srgbClr val="000000"/>
              </a:solidFill>
              <a:latin typeface="Arial"/>
              <a:cs typeface="Arial"/>
            </a:rPr>
            <a:t> and materials of an historic property.  Work, including preliminary measures to protect and stabilize the property, generally focuses upon the ongoing maintenance and repair of historic materials and features rather than extensive replacement and new construction.  New exterior additions are not within the scope of this treatment; however, the limited and sensitive upgrading of mechanical. electrical</a:t>
          </a:r>
          <a:r>
            <a:rPr lang="en-US" sz="1000" b="0" i="0" strike="noStrike">
              <a:solidFill>
                <a:srgbClr val="FF0000"/>
              </a:solidFill>
              <a:latin typeface="Arial"/>
              <a:cs typeface="Arial"/>
            </a:rPr>
            <a:t>,</a:t>
          </a:r>
          <a:r>
            <a:rPr lang="en-US" sz="1000" b="0" i="0" strike="noStrike">
              <a:solidFill>
                <a:srgbClr val="000000"/>
              </a:solidFill>
              <a:latin typeface="Arial"/>
              <a:cs typeface="Arial"/>
            </a:rPr>
            <a:t> and plumbing systems and other code-required work to make properties functional is appropriate within a preservation project.</a:t>
          </a:r>
        </a:p>
        <a:p>
          <a:pPr algn="l" rtl="1">
            <a:defRPr sz="1000"/>
          </a:pPr>
          <a:endParaRPr lang="en-US" sz="1000" b="0" i="0" strike="noStrike">
            <a:solidFill>
              <a:srgbClr val="000000"/>
            </a:solidFill>
            <a:latin typeface="Arial"/>
            <a:cs typeface="Arial"/>
          </a:endParaRPr>
        </a:p>
        <a:p>
          <a:pPr algn="l" rtl="1">
            <a:defRPr sz="1000"/>
          </a:pPr>
          <a:r>
            <a:rPr lang="en-US" sz="1000" b="0" i="1" strike="noStrike">
              <a:solidFill>
                <a:srgbClr val="000000"/>
              </a:solidFill>
              <a:latin typeface="Arial"/>
              <a:cs typeface="Arial"/>
            </a:rPr>
            <a:t>The Secretary of the Interior's Standards for Preservation.</a:t>
          </a:r>
        </a:p>
        <a:p>
          <a:pPr algn="l" rtl="1">
            <a:defRPr sz="1000"/>
          </a:pPr>
          <a:r>
            <a:rPr lang="en-US" sz="1000" b="0" i="0" strike="noStrike">
              <a:solidFill>
                <a:srgbClr val="000000"/>
              </a:solidFill>
              <a:latin typeface="Arial"/>
              <a:cs typeface="Arial"/>
            </a:rPr>
            <a:t>http://www.nps.gov/history/hps/tps/standguide/preserve/preserve_index.htm</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Preservation Professional</a:t>
          </a:r>
          <a:r>
            <a:rPr lang="en-US" sz="1000" b="0" i="0" strike="noStrike">
              <a:solidFill>
                <a:srgbClr val="000000"/>
              </a:solidFill>
              <a:latin typeface="Arial"/>
              <a:cs typeface="Arial"/>
            </a:rPr>
            <a:t> - A person with considerable experience working with historic buildings and with knowledge of the Secretary of the Interior’s Standards.  This individual should meet the Secretary of the Interior’s Professional Qualification Standards in history, archeology, architectural history, or historic architecture or other allied field.  </a:t>
          </a:r>
        </a:p>
        <a:p>
          <a:pPr algn="l" rtl="1">
            <a:defRPr sz="1000"/>
          </a:pPr>
          <a:endParaRPr lang="en-US" sz="1000" b="0" i="0" strike="noStrike">
            <a:solidFill>
              <a:srgbClr val="000000"/>
            </a:solidFill>
            <a:latin typeface="Arial"/>
            <a:cs typeface="Arial"/>
          </a:endParaRPr>
        </a:p>
        <a:p>
          <a:pPr algn="l" rtl="1">
            <a:defRPr sz="1000"/>
          </a:pPr>
          <a:r>
            <a:rPr lang="en-US" sz="1000" b="0" i="1" strike="noStrike">
              <a:solidFill>
                <a:srgbClr val="000000"/>
              </a:solidFill>
              <a:latin typeface="Arial"/>
              <a:cs typeface="Arial"/>
            </a:rPr>
            <a:t>Archeology and Historic Preservation Standards; Secretary of the Interior’s Standards and Guidelines</a:t>
          </a:r>
          <a:r>
            <a:rPr lang="en-US" sz="1000" b="0" i="0" strike="noStrike">
              <a:solidFill>
                <a:srgbClr val="000000"/>
              </a:solidFill>
              <a:latin typeface="Arial"/>
              <a:cs typeface="Arial"/>
            </a:rPr>
            <a:t> (as amended and annotated)  http://www.nps.gov/history/local-law/arch_stnds_9.htm</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Primary Spaces</a:t>
          </a:r>
          <a:r>
            <a:rPr lang="en-US" sz="1000" b="0" i="0" strike="noStrike">
              <a:solidFill>
                <a:srgbClr val="000000"/>
              </a:solidFill>
              <a:latin typeface="Arial"/>
              <a:cs typeface="Arial"/>
            </a:rPr>
            <a:t> – Those spaces that are important in defining the historic character of a building and should be retained or only minimally altered.  Generally, front areas of a building are more important than the back; lower floors are more important than upper floors; and visible and public areas are more important than obscured and private areas. Whenever possible, major alterations should be undertaken in secondary spaces to preserve the historic character of the building. </a:t>
          </a:r>
        </a:p>
        <a:p>
          <a:pPr algn="l" rtl="1">
            <a:defRPr sz="1000"/>
          </a:pPr>
          <a:endParaRPr lang="en-US" sz="1000" b="0" i="0" strike="noStrike">
            <a:solidFill>
              <a:srgbClr val="000000"/>
            </a:solidFill>
            <a:latin typeface="Arial"/>
            <a:cs typeface="Arial"/>
          </a:endParaRPr>
        </a:p>
        <a:p>
          <a:pPr algn="l" rtl="1">
            <a:defRPr sz="1000"/>
          </a:pPr>
          <a:r>
            <a:rPr lang="en-US" sz="1000" b="0" i="1" strike="noStrike">
              <a:solidFill>
                <a:srgbClr val="000000"/>
              </a:solidFill>
              <a:latin typeface="Arial"/>
              <a:cs typeface="Arial"/>
            </a:rPr>
            <a:t>Interior Treatments, Identifying Primary and Secondary Interior Spaces in Historic Buildings.</a:t>
          </a: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http://www.nps.gov/history/hps/tps/guidance.htm</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Private Spaces</a:t>
          </a:r>
          <a:r>
            <a:rPr lang="en-US" sz="1000" b="0" i="0" strike="noStrike">
              <a:solidFill>
                <a:srgbClr val="000000"/>
              </a:solidFill>
              <a:latin typeface="Arial"/>
              <a:cs typeface="Arial"/>
            </a:rPr>
            <a:t> – The spaces are traditionally set apart from the public spaces and include individual offices, bedrooms, guestrooms in a hotel, and work spaces.</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Public Spaces</a:t>
          </a:r>
          <a:r>
            <a:rPr lang="en-US" sz="1000" b="0" i="0" strike="noStrike">
              <a:solidFill>
                <a:srgbClr val="000000"/>
              </a:solidFill>
              <a:latin typeface="Arial"/>
              <a:cs typeface="Arial"/>
            </a:rPr>
            <a:t> – These spaces are those that are traditionally open to the public or are the most primary spaces in a building such as foyers, parlors, lobbies, hallways, meeting spaces, or auditoriums. </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Reconstruction</a:t>
          </a:r>
          <a:r>
            <a:rPr lang="en-US" sz="1000" b="0" i="0" strike="noStrike">
              <a:solidFill>
                <a:srgbClr val="000000"/>
              </a:solidFill>
              <a:latin typeface="Arial"/>
              <a:cs typeface="Arial"/>
            </a:rPr>
            <a:t> - The act or process of depicting, by means of new construction, the form, features, and detailing of a non-surviving site, landscape, building structure, or object for the purpose of replicating its appearance at a specific period of time and in its historic location.</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The Secretary of the Interior's Standards for Reconstruction.</a:t>
          </a:r>
        </a:p>
        <a:p>
          <a:pPr algn="l" rtl="1">
            <a:defRPr sz="1000"/>
          </a:pPr>
          <a:r>
            <a:rPr lang="en-US" sz="1000" b="0" i="0" strike="noStrike">
              <a:solidFill>
                <a:srgbClr val="000000"/>
              </a:solidFill>
              <a:latin typeface="Arial"/>
              <a:cs typeface="Arial"/>
            </a:rPr>
            <a:t>http://www.nps.gov/history/hps/tps/standguide/reconstruct/reconstruct_index.htm</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Rehabilitation</a:t>
          </a:r>
          <a:r>
            <a:rPr lang="en-US" sz="1000" b="0" i="0" strike="noStrike">
              <a:solidFill>
                <a:srgbClr val="000000"/>
              </a:solidFill>
              <a:latin typeface="Arial"/>
              <a:cs typeface="Arial"/>
            </a:rPr>
            <a:t> - The act or process of making possible a compatible use for a property through repair, alterations, and additions while preserving those portions or features which convey its historical, cultural, or architectural values.</a:t>
          </a:r>
        </a:p>
        <a:p>
          <a:pPr algn="l" rtl="1">
            <a:defRPr sz="1000"/>
          </a:pPr>
          <a:endParaRPr lang="en-US" sz="1000" b="0" i="0" strike="noStrike">
            <a:solidFill>
              <a:srgbClr val="000000"/>
            </a:solidFill>
            <a:latin typeface="Arial"/>
            <a:cs typeface="Arial"/>
          </a:endParaRPr>
        </a:p>
        <a:p>
          <a:pPr algn="l" rtl="1">
            <a:defRPr sz="1000"/>
          </a:pPr>
          <a:r>
            <a:rPr lang="en-US" sz="1000" b="0" i="1" strike="noStrike">
              <a:solidFill>
                <a:srgbClr val="000000"/>
              </a:solidFill>
              <a:latin typeface="Arial"/>
              <a:cs typeface="Arial"/>
            </a:rPr>
            <a:t>The Secretary of the Interior's Standards for Rehabilitation.</a:t>
          </a: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http://www.nps.gov/history/hps/tps/tax/rehabstandards.htm</a:t>
          </a:r>
        </a:p>
        <a:p>
          <a:pPr algn="l" rtl="1">
            <a:defRPr sz="1000"/>
          </a:pPr>
          <a:endParaRPr lang="en-US" sz="1000" b="0" i="0" strike="noStrike">
            <a:solidFill>
              <a:srgbClr val="000000"/>
            </a:solidFill>
            <a:latin typeface="Arial"/>
            <a:cs typeface="Arial"/>
          </a:endParaRPr>
        </a:p>
        <a:p>
          <a:pPr algn="l" rtl="1">
            <a:defRPr sz="1000"/>
          </a:pPr>
          <a:r>
            <a:rPr lang="en-US" sz="1000" b="0" i="1" strike="noStrike">
              <a:solidFill>
                <a:srgbClr val="000000"/>
              </a:solidFill>
              <a:latin typeface="Arial"/>
              <a:cs typeface="Arial"/>
            </a:rPr>
            <a:t>Illustrated Guidelines for Rehabilitating Historic Buildings.  </a:t>
          </a:r>
        </a:p>
        <a:p>
          <a:pPr algn="l" rtl="1">
            <a:defRPr sz="1000"/>
          </a:pPr>
          <a:r>
            <a:rPr lang="en-US" sz="1000" b="0" i="0" strike="noStrike">
              <a:solidFill>
                <a:srgbClr val="000000"/>
              </a:solidFill>
              <a:latin typeface="Arial"/>
              <a:cs typeface="Arial"/>
            </a:rPr>
            <a:t>http://www.nps.gov/history/hps/tps/tax/rhb/index.htm</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Restoration </a:t>
          </a:r>
          <a:r>
            <a:rPr lang="en-US" sz="1000" b="0" i="0" strike="noStrike">
              <a:solidFill>
                <a:srgbClr val="000000"/>
              </a:solidFill>
              <a:latin typeface="Arial"/>
              <a:cs typeface="Arial"/>
            </a:rPr>
            <a:t>-  The act or process of accurately depicting the form, features, and character of a property as it appeared at a particular period of time by means of the removal of features from other periods in its history and reconstruction of missing features from the restoration period.  The limited and sensitive upgrading of mechanical electrical and plumbing systems and other code-related work to make properties functional is appropriate within a restoration project.</a:t>
          </a:r>
        </a:p>
        <a:p>
          <a:pPr algn="l" rtl="1">
            <a:defRPr sz="1000"/>
          </a:pPr>
          <a:endParaRPr lang="en-US" sz="1000" b="0" i="0" strike="noStrike">
            <a:solidFill>
              <a:srgbClr val="000000"/>
            </a:solidFill>
            <a:latin typeface="Arial"/>
            <a:cs typeface="Arial"/>
          </a:endParaRPr>
        </a:p>
        <a:p>
          <a:pPr algn="l" rtl="1">
            <a:defRPr sz="1000"/>
          </a:pPr>
          <a:r>
            <a:rPr lang="en-US" sz="1000" b="0" i="1" strike="noStrike">
              <a:solidFill>
                <a:srgbClr val="000000"/>
              </a:solidFill>
              <a:latin typeface="Arial"/>
              <a:cs typeface="Arial"/>
            </a:rPr>
            <a:t>The Secretary of the Interior's Standards for Restoration.</a:t>
          </a: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http://www.nps.gov/history/hps/tps/standguide/restore/restore_index.htm</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Secretary of the Interiors Standards for the Treatment of Historic Properties </a:t>
          </a:r>
          <a:r>
            <a:rPr lang="en-US" sz="1000" b="1" i="1" strike="noStrike">
              <a:solidFill>
                <a:srgbClr val="000000"/>
              </a:solidFill>
              <a:latin typeface="Arial"/>
              <a:cs typeface="Arial"/>
            </a:rPr>
            <a:t>- </a:t>
          </a:r>
          <a:r>
            <a:rPr lang="en-US" sz="1000" b="0" i="0" strike="noStrike">
              <a:solidFill>
                <a:srgbClr val="000000"/>
              </a:solidFill>
              <a:latin typeface="Arial"/>
              <a:cs typeface="Arial"/>
            </a:rPr>
            <a:t>The Standards are neither technical nor prescriptive, but are intended to promote responsible preservation practices that help protect our Nation's irreplaceable cultural resources. For example, they cannot, in and of themselves, be used to make essential decisions about which features of the historic building should be saved and which can be changed. But once a treatment is selected, the Standards provide philosophical consistency to the work.  The four “Treatment Standards” are as follows and are listed in order of the least to most amount of intervention required:</a:t>
          </a:r>
        </a:p>
        <a:p>
          <a:pPr algn="l" rtl="1">
            <a:defRPr sz="1000"/>
          </a:pPr>
          <a:r>
            <a:rPr lang="en-US" sz="1000" b="0" i="0" strike="noStrike">
              <a:solidFill>
                <a:srgbClr val="000000"/>
              </a:solidFill>
              <a:latin typeface="Arial"/>
              <a:cs typeface="Arial"/>
            </a:rPr>
            <a:t>1. </a:t>
          </a:r>
          <a:r>
            <a:rPr lang="en-US" sz="1000" b="0" i="1" strike="noStrike">
              <a:solidFill>
                <a:srgbClr val="000000"/>
              </a:solidFill>
              <a:latin typeface="Arial"/>
              <a:cs typeface="Arial"/>
            </a:rPr>
            <a:t>Preservation</a:t>
          </a:r>
        </a:p>
        <a:p>
          <a:pPr algn="l" rtl="1">
            <a:defRPr sz="1000"/>
          </a:pPr>
          <a:r>
            <a:rPr lang="en-US" sz="1000" b="0" i="0" strike="noStrike">
              <a:solidFill>
                <a:srgbClr val="000000"/>
              </a:solidFill>
              <a:latin typeface="Arial"/>
              <a:cs typeface="Arial"/>
            </a:rPr>
            <a:t>2. </a:t>
          </a:r>
          <a:r>
            <a:rPr lang="en-US" sz="1000" b="0" i="1" strike="noStrike">
              <a:solidFill>
                <a:srgbClr val="000000"/>
              </a:solidFill>
              <a:latin typeface="Arial"/>
              <a:cs typeface="Arial"/>
            </a:rPr>
            <a:t>Rehabilitation</a:t>
          </a:r>
        </a:p>
        <a:p>
          <a:pPr algn="l" rtl="1">
            <a:defRPr sz="1000"/>
          </a:pPr>
          <a:r>
            <a:rPr lang="en-US" sz="1000" b="0" i="0" strike="noStrike">
              <a:solidFill>
                <a:srgbClr val="000000"/>
              </a:solidFill>
              <a:latin typeface="Arial"/>
              <a:cs typeface="Arial"/>
            </a:rPr>
            <a:t>3. </a:t>
          </a:r>
          <a:r>
            <a:rPr lang="en-US" sz="1000" b="0" i="1" strike="noStrike">
              <a:solidFill>
                <a:srgbClr val="000000"/>
              </a:solidFill>
              <a:latin typeface="Arial"/>
              <a:cs typeface="Arial"/>
            </a:rPr>
            <a:t>Restoration</a:t>
          </a:r>
        </a:p>
        <a:p>
          <a:pPr algn="l" rtl="1">
            <a:defRPr sz="1000"/>
          </a:pPr>
          <a:r>
            <a:rPr lang="en-US" sz="1000" b="0" i="0" strike="noStrike">
              <a:solidFill>
                <a:srgbClr val="000000"/>
              </a:solidFill>
              <a:latin typeface="Arial"/>
              <a:cs typeface="Arial"/>
            </a:rPr>
            <a:t>4. </a:t>
          </a:r>
          <a:r>
            <a:rPr lang="en-US" sz="1000" b="0" i="1" strike="noStrike">
              <a:solidFill>
                <a:srgbClr val="000000"/>
              </a:solidFill>
              <a:latin typeface="Arial"/>
              <a:cs typeface="Arial"/>
            </a:rPr>
            <a:t>Reconstruction</a:t>
          </a:r>
        </a:p>
        <a:p>
          <a:pPr algn="l" rtl="1">
            <a:defRPr sz="1000"/>
          </a:pPr>
          <a:r>
            <a:rPr lang="en-US" sz="1000" b="0" i="0" strike="noStrike">
              <a:solidFill>
                <a:srgbClr val="000000"/>
              </a:solidFill>
              <a:latin typeface="Arial"/>
              <a:cs typeface="Arial"/>
            </a:rPr>
            <a:t>(see definitions of each treatment standard - listed alphabetically in this document)</a:t>
          </a:r>
        </a:p>
        <a:p>
          <a:pPr algn="l" rtl="1">
            <a:defRPr sz="1000"/>
          </a:pPr>
          <a:endParaRPr lang="en-US" sz="1000" b="0" i="0" strike="noStrike">
            <a:solidFill>
              <a:srgbClr val="000000"/>
            </a:solidFill>
            <a:latin typeface="Arial"/>
            <a:cs typeface="Arial"/>
          </a:endParaRPr>
        </a:p>
        <a:p>
          <a:pPr algn="l" rtl="1">
            <a:defRPr sz="1000"/>
          </a:pPr>
          <a:r>
            <a:rPr lang="en-US" sz="1000" b="0" i="1" strike="noStrike">
              <a:solidFill>
                <a:srgbClr val="000000"/>
              </a:solidFill>
              <a:latin typeface="Arial"/>
              <a:cs typeface="Arial"/>
            </a:rPr>
            <a:t>Secretary of the Interior’s Standards for the Treatment of Historic Properties. </a:t>
          </a:r>
          <a:r>
            <a:rPr lang="en-US" sz="1000" b="0" i="0" strike="noStrike">
              <a:solidFill>
                <a:srgbClr val="000000"/>
              </a:solidFill>
              <a:latin typeface="Arial"/>
              <a:cs typeface="Arial"/>
            </a:rPr>
            <a:t>http://www.nps.gov/history/hps/tps/standguide/</a:t>
          </a:r>
        </a:p>
        <a:p>
          <a:pPr algn="l" rtl="1">
            <a:defRPr sz="1000"/>
          </a:pPr>
          <a:endParaRPr lang="en-US" sz="1000" b="0" i="0" strike="noStrike">
            <a:solidFill>
              <a:srgbClr val="000000"/>
            </a:solidFill>
            <a:latin typeface="Arial"/>
            <a:cs typeface="Arial"/>
          </a:endParaRPr>
        </a:p>
        <a:p>
          <a:pPr algn="l" rtl="1">
            <a:defRPr sz="1000"/>
          </a:pPr>
          <a:r>
            <a:rPr lang="en-US" sz="1000" b="0" i="1" strike="noStrike">
              <a:solidFill>
                <a:srgbClr val="000000"/>
              </a:solidFill>
              <a:latin typeface="Arial"/>
              <a:cs typeface="Arial"/>
            </a:rPr>
            <a:t>When the Standards are Regulatory.</a:t>
          </a:r>
        </a:p>
        <a:p>
          <a:pPr algn="l" rtl="1">
            <a:defRPr sz="1000"/>
          </a:pPr>
          <a:r>
            <a:rPr lang="en-US" sz="1000" b="0" i="0" strike="noStrike">
              <a:solidFill>
                <a:srgbClr val="000000"/>
              </a:solidFill>
              <a:latin typeface="Arial"/>
              <a:cs typeface="Arial"/>
            </a:rPr>
            <a:t>http://www.nps.gov/history/hps/tps/standards/standards_regulatory.htm</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State Historic Preservation Officer (SHPO) </a:t>
          </a:r>
          <a:r>
            <a:rPr lang="en-US" sz="1000" b="0" i="0" strike="noStrike">
              <a:solidFill>
                <a:srgbClr val="000000"/>
              </a:solidFill>
              <a:latin typeface="Arial"/>
              <a:cs typeface="Arial"/>
            </a:rPr>
            <a:t>–  Each of the 50 states in the nation, as well as the US territories, has a state historic preservation office who administers the State Historic Preservation Program.  This is an excellent source of information on historic properties.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National Conference of State Historic Preservation Offices.  http://www.ncshpo.org/</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Tribal Preservation Officer (THPO) </a:t>
          </a:r>
          <a:r>
            <a:rPr lang="en-US" sz="1000" b="0" i="0" strike="noStrike">
              <a:solidFill>
                <a:srgbClr val="000000"/>
              </a:solidFill>
              <a:latin typeface="Arial"/>
              <a:cs typeface="Arial"/>
            </a:rPr>
            <a:t>– In 1992, U. S. Congress adopted amendments to the National Historic Preservation Act that allows Federally-recognized Indian tribes to take on more responsibility for the preservation of significant historic properties on tribal lands. </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Advisory Council on Historic Preservation – Tribal Historic Preservation Officers  http://www.achp.gov/thpo.html</a:t>
          </a:r>
        </a:p>
        <a:p>
          <a:pPr algn="l" rtl="1">
            <a:defRPr sz="1000"/>
          </a:pPr>
          <a:endParaRPr lang="en-US" sz="1000" b="0" i="0" strike="noStrike">
            <a:solidFill>
              <a:srgbClr val="000000"/>
            </a:solidFill>
            <a:latin typeface="Arial"/>
            <a:cs typeface="Arial"/>
          </a:endParaRPr>
        </a:p>
        <a:p>
          <a:pPr algn="l" rtl="1">
            <a:defRPr sz="1000"/>
          </a:pPr>
          <a:r>
            <a:rPr lang="en-US" sz="1000" b="1" i="0" strike="noStrike">
              <a:solidFill>
                <a:srgbClr val="000000"/>
              </a:solidFill>
              <a:latin typeface="Arial"/>
              <a:cs typeface="Arial"/>
            </a:rPr>
            <a:t>Utilitarian or Service-Oriented Spaces</a:t>
          </a:r>
          <a:r>
            <a:rPr lang="en-US" sz="1000" b="0" i="0" strike="noStrike">
              <a:solidFill>
                <a:srgbClr val="000000"/>
              </a:solidFill>
              <a:latin typeface="Arial"/>
              <a:cs typeface="Arial"/>
            </a:rPr>
            <a:t> – These are generally more secondary in nature and commonly include attics, basements, crawl spaces, kitchens, bathrooms, and mechanical rooms.  They tend to be in more remote locations on the interiors of historic buildings and are often less finished than primary spaces.  These areas are more likely to accept change - when compared to primary spaces - without impacting the historic integrity of the interior.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sbr.gov/sustainablebuildings/tools.html." TargetMode="External"/><Relationship Id="rId1" Type="http://schemas.openxmlformats.org/officeDocument/2006/relationships/hyperlink" Target="http://www.usbr.gov/sustainablebuildings/tool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7.xml.rels><?xml version="1.0" encoding="UTF-8" standalone="yes"?>
<Relationships xmlns="http://schemas.openxmlformats.org/package/2006/relationships"><Relationship Id="rId8" Type="http://schemas.openxmlformats.org/officeDocument/2006/relationships/hyperlink" Target="http://www.nps.gov/history/hps/tps/standards/index.htm" TargetMode="External"/><Relationship Id="rId13" Type="http://schemas.openxmlformats.org/officeDocument/2006/relationships/hyperlink" Target="http://www.nps.gov/history/hps/tps/briefs/brief44.htm" TargetMode="External"/><Relationship Id="rId18" Type="http://schemas.openxmlformats.org/officeDocument/2006/relationships/hyperlink" Target="http://www.nps.gov/history/hps/tps/briefs/brief36.htm" TargetMode="External"/><Relationship Id="rId26" Type="http://schemas.openxmlformats.org/officeDocument/2006/relationships/hyperlink" Target="http://www.nps.gov/history/hps/tps/briefs/brief36.htm" TargetMode="External"/><Relationship Id="rId3" Type="http://schemas.openxmlformats.org/officeDocument/2006/relationships/hyperlink" Target="http://www.nps.gov/history/hps/tps/topics/index.htm" TargetMode="External"/><Relationship Id="rId21" Type="http://schemas.openxmlformats.org/officeDocument/2006/relationships/hyperlink" Target="http://www.wbdg.org/design/historic_pres.php," TargetMode="External"/><Relationship Id="rId7" Type="http://schemas.openxmlformats.org/officeDocument/2006/relationships/hyperlink" Target="http://www.nps.gov/history/hps/tps/standards/index.htm" TargetMode="External"/><Relationship Id="rId12" Type="http://schemas.openxmlformats.org/officeDocument/2006/relationships/hyperlink" Target="http://www.nps.gov/history/hps/tps/tax/rehabstandards.htm?" TargetMode="External"/><Relationship Id="rId17" Type="http://schemas.openxmlformats.org/officeDocument/2006/relationships/hyperlink" Target="http://www.si.edu/mci/downloads/reports/Mecklenburg-Part1-RH.pdf" TargetMode="External"/><Relationship Id="rId25" Type="http://schemas.openxmlformats.org/officeDocument/2006/relationships/hyperlink" Target="http://www.nps.gov/history/hps/hli/landscape_guidelines/index.htm" TargetMode="External"/><Relationship Id="rId33" Type="http://schemas.openxmlformats.org/officeDocument/2006/relationships/printerSettings" Target="../printerSettings/printerSettings7.bin"/><Relationship Id="rId2" Type="http://schemas.openxmlformats.org/officeDocument/2006/relationships/hyperlink" Target="http://www.nps.gov/history/hps/tps/briefs/brief17.htm" TargetMode="External"/><Relationship Id="rId16" Type="http://schemas.openxmlformats.org/officeDocument/2006/relationships/hyperlink" Target="http://www.nps.gov/history/hps/tps/briefs/brief39.htm" TargetMode="External"/><Relationship Id="rId20" Type="http://schemas.openxmlformats.org/officeDocument/2006/relationships/hyperlink" Target="http://www.nps.gov/history/hps/tps/standards/index.htm," TargetMode="External"/><Relationship Id="rId29" Type="http://schemas.openxmlformats.org/officeDocument/2006/relationships/hyperlink" Target="http://www.wbdg.org/design/historic_pres.php" TargetMode="External"/><Relationship Id="rId1" Type="http://schemas.openxmlformats.org/officeDocument/2006/relationships/hyperlink" Target="http://www.achp.gov/regs-rev04.pdf" TargetMode="External"/><Relationship Id="rId6" Type="http://schemas.openxmlformats.org/officeDocument/2006/relationships/hyperlink" Target="http://www.nps.gov/history/local-law/arch_stnds_9.htm." TargetMode="External"/><Relationship Id="rId11" Type="http://schemas.openxmlformats.org/officeDocument/2006/relationships/hyperlink" Target="http://www.nps.gov/history/hps/tps/tax/rehabstandards.htm?" TargetMode="External"/><Relationship Id="rId24" Type="http://schemas.openxmlformats.org/officeDocument/2006/relationships/hyperlink" Target="http://www.nps.gov/history/hps/tps/briefs/brief36.htm" TargetMode="External"/><Relationship Id="rId32" Type="http://schemas.openxmlformats.org/officeDocument/2006/relationships/hyperlink" Target="http://www.usbr.gov/recman/lnd/lnd02-01.pdf" TargetMode="External"/><Relationship Id="rId5" Type="http://schemas.openxmlformats.org/officeDocument/2006/relationships/hyperlink" Target="http://www.wbdg.org/design/historic_pres.php" TargetMode="External"/><Relationship Id="rId15" Type="http://schemas.openxmlformats.org/officeDocument/2006/relationships/hyperlink" Target="http://www.nps.gov/history/hps/tps/tax/download/windows_evaluating.pdf," TargetMode="External"/><Relationship Id="rId23" Type="http://schemas.openxmlformats.org/officeDocument/2006/relationships/hyperlink" Target="http://www.nps.gov/history/hps/hli/landscape_guidelines/index.htm" TargetMode="External"/><Relationship Id="rId28" Type="http://schemas.openxmlformats.org/officeDocument/2006/relationships/hyperlink" Target="http://www.nps.gov/history/hps/tps/standards/index.htm" TargetMode="External"/><Relationship Id="rId10" Type="http://schemas.openxmlformats.org/officeDocument/2006/relationships/hyperlink" Target="http://www.nps.gov/history/hps/tps/tax/rehabstandards.htm?" TargetMode="External"/><Relationship Id="rId19" Type="http://schemas.openxmlformats.org/officeDocument/2006/relationships/hyperlink" Target="http://www.nps.gov/history/hps/hli/landscape_guidelines/index.htm." TargetMode="External"/><Relationship Id="rId31" Type="http://schemas.openxmlformats.org/officeDocument/2006/relationships/hyperlink" Target="http://www.wbdg.org/design/historic_pres.php" TargetMode="External"/><Relationship Id="rId4" Type="http://schemas.openxmlformats.org/officeDocument/2006/relationships/hyperlink" Target="http://www.nps.gov/history/hps/tps/tax/rhb/stand.htm" TargetMode="External"/><Relationship Id="rId9" Type="http://schemas.openxmlformats.org/officeDocument/2006/relationships/hyperlink" Target="http://www.wbdg.org/design/historic_pres.php" TargetMode="External"/><Relationship Id="rId14" Type="http://schemas.openxmlformats.org/officeDocument/2006/relationships/hyperlink" Target="http://www.nps.gov/history/hps/tps/tax/download/windows_replacement.pdf" TargetMode="External"/><Relationship Id="rId22" Type="http://schemas.openxmlformats.org/officeDocument/2006/relationships/hyperlink" Target="http://www.nps.gov/history/hps/tps/briefs/brief36.htm" TargetMode="External"/><Relationship Id="rId27" Type="http://schemas.openxmlformats.org/officeDocument/2006/relationships/hyperlink" Target="http://www.nps.gov/history/hps/hli/landscape_guidelines/index.htm" TargetMode="External"/><Relationship Id="rId30" Type="http://schemas.openxmlformats.org/officeDocument/2006/relationships/hyperlink" Target="http://www.nps.gov/history/hps/tps/standards/index.ht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K62"/>
  <sheetViews>
    <sheetView workbookViewId="0">
      <selection activeCell="A2" sqref="A2"/>
    </sheetView>
  </sheetViews>
  <sheetFormatPr defaultRowHeight="12.75" x14ac:dyDescent="0.2"/>
  <cols>
    <col min="1" max="1" width="3.42578125" customWidth="1"/>
    <col min="2" max="2" width="15.5703125" customWidth="1"/>
    <col min="3" max="3" width="14.5703125" customWidth="1"/>
    <col min="10" max="10" width="25" customWidth="1"/>
  </cols>
  <sheetData>
    <row r="1" spans="1:10" ht="15.75" x14ac:dyDescent="0.25">
      <c r="A1" s="454" t="s">
        <v>34</v>
      </c>
      <c r="B1" s="454"/>
      <c r="C1" s="454"/>
      <c r="D1" s="454"/>
      <c r="E1" s="454"/>
      <c r="F1" s="454"/>
      <c r="G1" s="454"/>
      <c r="H1" s="454"/>
      <c r="I1" s="454"/>
      <c r="J1" s="454"/>
    </row>
    <row r="2" spans="1:10" ht="11.25" customHeight="1" x14ac:dyDescent="0.25">
      <c r="A2" s="106"/>
      <c r="B2" s="106"/>
      <c r="C2" s="106"/>
      <c r="D2" s="106"/>
      <c r="E2" s="106"/>
      <c r="F2" s="106"/>
      <c r="G2" s="106"/>
      <c r="H2" s="106"/>
      <c r="I2" s="106"/>
      <c r="J2" s="106"/>
    </row>
    <row r="3" spans="1:10" s="49" customFormat="1" ht="12.75" customHeight="1" x14ac:dyDescent="0.2">
      <c r="A3" s="462" t="s">
        <v>586</v>
      </c>
      <c r="B3" s="466"/>
      <c r="C3" s="466"/>
      <c r="D3" s="466"/>
      <c r="E3" s="466"/>
      <c r="F3" s="466"/>
      <c r="G3" s="466"/>
      <c r="H3" s="466"/>
      <c r="I3" s="466"/>
      <c r="J3" s="467"/>
    </row>
    <row r="4" spans="1:10" s="49" customFormat="1" x14ac:dyDescent="0.2">
      <c r="A4" s="468"/>
      <c r="B4" s="469"/>
      <c r="C4" s="469"/>
      <c r="D4" s="469"/>
      <c r="E4" s="469"/>
      <c r="F4" s="469"/>
      <c r="G4" s="469"/>
      <c r="H4" s="469"/>
      <c r="I4" s="469"/>
      <c r="J4" s="470"/>
    </row>
    <row r="5" spans="1:10" s="49" customFormat="1" x14ac:dyDescent="0.2">
      <c r="A5" s="468"/>
      <c r="B5" s="469"/>
      <c r="C5" s="469"/>
      <c r="D5" s="469"/>
      <c r="E5" s="469"/>
      <c r="F5" s="469"/>
      <c r="G5" s="469"/>
      <c r="H5" s="469"/>
      <c r="I5" s="469"/>
      <c r="J5" s="470"/>
    </row>
    <row r="6" spans="1:10" s="49" customFormat="1" x14ac:dyDescent="0.2">
      <c r="A6" s="468"/>
      <c r="B6" s="469"/>
      <c r="C6" s="469"/>
      <c r="D6" s="469"/>
      <c r="E6" s="469"/>
      <c r="F6" s="469"/>
      <c r="G6" s="469"/>
      <c r="H6" s="469"/>
      <c r="I6" s="469"/>
      <c r="J6" s="470"/>
    </row>
    <row r="7" spans="1:10" s="49" customFormat="1" x14ac:dyDescent="0.2">
      <c r="A7" s="468"/>
      <c r="B7" s="469"/>
      <c r="C7" s="469"/>
      <c r="D7" s="469"/>
      <c r="E7" s="469"/>
      <c r="F7" s="469"/>
      <c r="G7" s="469"/>
      <c r="H7" s="469"/>
      <c r="I7" s="469"/>
      <c r="J7" s="470"/>
    </row>
    <row r="8" spans="1:10" s="49" customFormat="1" x14ac:dyDescent="0.2">
      <c r="A8" s="468"/>
      <c r="B8" s="469"/>
      <c r="C8" s="469"/>
      <c r="D8" s="469"/>
      <c r="E8" s="469"/>
      <c r="F8" s="469"/>
      <c r="G8" s="469"/>
      <c r="H8" s="469"/>
      <c r="I8" s="469"/>
      <c r="J8" s="470"/>
    </row>
    <row r="9" spans="1:10" s="49" customFormat="1" x14ac:dyDescent="0.2">
      <c r="A9" s="468"/>
      <c r="B9" s="469"/>
      <c r="C9" s="469"/>
      <c r="D9" s="469"/>
      <c r="E9" s="469"/>
      <c r="F9" s="469"/>
      <c r="G9" s="469"/>
      <c r="H9" s="469"/>
      <c r="I9" s="469"/>
      <c r="J9" s="470"/>
    </row>
    <row r="10" spans="1:10" s="49" customFormat="1" x14ac:dyDescent="0.2">
      <c r="A10" s="478" t="s">
        <v>532</v>
      </c>
      <c r="B10" s="479"/>
      <c r="C10" s="479"/>
      <c r="D10" s="479"/>
      <c r="E10" s="479"/>
      <c r="F10" s="479"/>
      <c r="G10" s="479"/>
      <c r="H10" s="479"/>
      <c r="I10" s="479"/>
      <c r="J10" s="480"/>
    </row>
    <row r="11" spans="1:10" s="49" customFormat="1" x14ac:dyDescent="0.2">
      <c r="A11" s="468" t="s">
        <v>582</v>
      </c>
      <c r="B11" s="469"/>
      <c r="C11" s="469"/>
      <c r="D11" s="469"/>
      <c r="E11" s="469"/>
      <c r="F11" s="469"/>
      <c r="G11" s="469"/>
      <c r="H11" s="469"/>
      <c r="I11" s="469"/>
      <c r="J11" s="470"/>
    </row>
    <row r="12" spans="1:10" s="49" customFormat="1" x14ac:dyDescent="0.2">
      <c r="A12" s="471"/>
      <c r="B12" s="472"/>
      <c r="C12" s="472"/>
      <c r="D12" s="472"/>
      <c r="E12" s="472"/>
      <c r="F12" s="472"/>
      <c r="G12" s="472"/>
      <c r="H12" s="472"/>
      <c r="I12" s="472"/>
      <c r="J12" s="473"/>
    </row>
    <row r="13" spans="1:10" ht="13.5" customHeight="1" x14ac:dyDescent="0.2">
      <c r="A13" s="484"/>
      <c r="B13" s="484"/>
      <c r="C13" s="484"/>
      <c r="D13" s="484"/>
      <c r="E13" s="484"/>
      <c r="F13" s="484"/>
      <c r="G13" s="484"/>
      <c r="H13" s="484"/>
      <c r="I13" s="484"/>
      <c r="J13" s="484"/>
    </row>
    <row r="14" spans="1:10" ht="14.25" customHeight="1" x14ac:dyDescent="0.2">
      <c r="A14" s="451" t="s">
        <v>424</v>
      </c>
      <c r="B14" s="451"/>
      <c r="C14" s="451"/>
      <c r="D14" s="451"/>
      <c r="E14" s="451"/>
      <c r="F14" s="451"/>
      <c r="G14" s="451"/>
      <c r="H14" s="451"/>
      <c r="I14" s="451"/>
      <c r="J14" s="451"/>
    </row>
    <row r="15" spans="1:10" ht="13.5" customHeight="1" x14ac:dyDescent="0.2">
      <c r="A15" s="460" t="s">
        <v>425</v>
      </c>
      <c r="B15" s="460"/>
      <c r="C15" s="460"/>
      <c r="D15" s="460"/>
      <c r="E15" s="460"/>
      <c r="F15" s="460"/>
      <c r="G15" s="460"/>
      <c r="H15" s="460"/>
      <c r="I15" s="460"/>
      <c r="J15" s="460"/>
    </row>
    <row r="16" spans="1:10" ht="13.5" customHeight="1" x14ac:dyDescent="0.2">
      <c r="A16" s="484"/>
      <c r="B16" s="484"/>
      <c r="C16" s="484"/>
      <c r="D16" s="484"/>
      <c r="E16" s="484"/>
      <c r="F16" s="484"/>
      <c r="G16" s="484"/>
      <c r="H16" s="484"/>
      <c r="I16" s="484"/>
      <c r="J16" s="484"/>
    </row>
    <row r="17" spans="1:11" ht="14.25" customHeight="1" x14ac:dyDescent="0.2">
      <c r="A17" s="477" t="s">
        <v>423</v>
      </c>
      <c r="B17" s="477"/>
      <c r="C17" s="477"/>
      <c r="D17" s="477"/>
      <c r="E17" s="477"/>
      <c r="F17" s="477"/>
      <c r="G17" s="477"/>
      <c r="H17" s="477"/>
      <c r="I17" s="477"/>
      <c r="J17" s="477"/>
    </row>
    <row r="18" spans="1:11" ht="12.75" customHeight="1" x14ac:dyDescent="0.2">
      <c r="A18" s="462" t="s">
        <v>407</v>
      </c>
      <c r="B18" s="466"/>
      <c r="C18" s="466"/>
      <c r="D18" s="466"/>
      <c r="E18" s="466"/>
      <c r="F18" s="466"/>
      <c r="G18" s="466"/>
      <c r="H18" s="466"/>
      <c r="I18" s="466"/>
      <c r="J18" s="467"/>
    </row>
    <row r="19" spans="1:11" ht="12.75" customHeight="1" x14ac:dyDescent="0.2">
      <c r="A19" s="468"/>
      <c r="B19" s="469"/>
      <c r="C19" s="469"/>
      <c r="D19" s="469"/>
      <c r="E19" s="469"/>
      <c r="F19" s="469"/>
      <c r="G19" s="469"/>
      <c r="H19" s="469"/>
      <c r="I19" s="469"/>
      <c r="J19" s="470"/>
    </row>
    <row r="20" spans="1:11" x14ac:dyDescent="0.2">
      <c r="A20" s="471"/>
      <c r="B20" s="472"/>
      <c r="C20" s="472"/>
      <c r="D20" s="472"/>
      <c r="E20" s="472"/>
      <c r="F20" s="472"/>
      <c r="G20" s="472"/>
      <c r="H20" s="472"/>
      <c r="I20" s="472"/>
      <c r="J20" s="473"/>
    </row>
    <row r="21" spans="1:11" x14ac:dyDescent="0.2">
      <c r="A21" s="484"/>
      <c r="B21" s="484"/>
      <c r="C21" s="484"/>
      <c r="D21" s="484"/>
      <c r="E21" s="484"/>
      <c r="F21" s="484"/>
      <c r="G21" s="484"/>
      <c r="H21" s="484"/>
      <c r="I21" s="484"/>
      <c r="J21" s="484"/>
    </row>
    <row r="22" spans="1:11" ht="14.25" customHeight="1" x14ac:dyDescent="0.2">
      <c r="A22" s="474" t="s">
        <v>256</v>
      </c>
      <c r="B22" s="474"/>
      <c r="C22" s="474"/>
      <c r="D22" s="474"/>
      <c r="E22" s="474"/>
      <c r="F22" s="474"/>
      <c r="G22" s="474"/>
      <c r="H22" s="474"/>
      <c r="I22" s="474"/>
      <c r="J22" s="474"/>
      <c r="K22" s="102"/>
    </row>
    <row r="23" spans="1:11" ht="12.75" customHeight="1" x14ac:dyDescent="0.2">
      <c r="A23" s="462" t="s">
        <v>255</v>
      </c>
      <c r="B23" s="466"/>
      <c r="C23" s="466"/>
      <c r="D23" s="466"/>
      <c r="E23" s="466"/>
      <c r="F23" s="466"/>
      <c r="G23" s="466"/>
      <c r="H23" s="466"/>
      <c r="I23" s="466"/>
      <c r="J23" s="467"/>
      <c r="K23" s="103"/>
    </row>
    <row r="24" spans="1:11" ht="12.75" customHeight="1" x14ac:dyDescent="0.2">
      <c r="A24" s="468"/>
      <c r="B24" s="469"/>
      <c r="C24" s="469"/>
      <c r="D24" s="469"/>
      <c r="E24" s="469"/>
      <c r="F24" s="469"/>
      <c r="G24" s="469"/>
      <c r="H24" s="469"/>
      <c r="I24" s="469"/>
      <c r="J24" s="470"/>
      <c r="K24" s="103"/>
    </row>
    <row r="25" spans="1:11" x14ac:dyDescent="0.2">
      <c r="A25" s="471"/>
      <c r="B25" s="472"/>
      <c r="C25" s="472"/>
      <c r="D25" s="472"/>
      <c r="E25" s="472"/>
      <c r="F25" s="472"/>
      <c r="G25" s="472"/>
      <c r="H25" s="472"/>
      <c r="I25" s="472"/>
      <c r="J25" s="473"/>
      <c r="K25" s="103"/>
    </row>
    <row r="26" spans="1:11" s="92" customFormat="1" x14ac:dyDescent="0.2">
      <c r="A26" s="484"/>
      <c r="B26" s="484"/>
      <c r="C26" s="484"/>
      <c r="D26" s="484"/>
      <c r="E26" s="484"/>
      <c r="F26" s="484"/>
      <c r="G26" s="484"/>
      <c r="H26" s="484"/>
      <c r="I26" s="484"/>
      <c r="J26" s="484"/>
      <c r="K26" s="104"/>
    </row>
    <row r="27" spans="1:11" ht="14.25" customHeight="1" x14ac:dyDescent="0.2">
      <c r="A27" s="465" t="s">
        <v>217</v>
      </c>
      <c r="B27" s="465"/>
      <c r="C27" s="465"/>
      <c r="D27" s="465"/>
      <c r="E27" s="465"/>
      <c r="F27" s="465"/>
      <c r="G27" s="465"/>
      <c r="H27" s="465"/>
      <c r="I27" s="465"/>
      <c r="J27" s="465"/>
    </row>
    <row r="28" spans="1:11" ht="12.75" customHeight="1" x14ac:dyDescent="0.2">
      <c r="A28" s="455" t="s">
        <v>110</v>
      </c>
      <c r="B28" s="462" t="s">
        <v>408</v>
      </c>
      <c r="C28" s="466"/>
      <c r="D28" s="466"/>
      <c r="E28" s="466"/>
      <c r="F28" s="466"/>
      <c r="G28" s="466"/>
      <c r="H28" s="466"/>
      <c r="I28" s="466"/>
      <c r="J28" s="467"/>
    </row>
    <row r="29" spans="1:11" x14ac:dyDescent="0.2">
      <c r="A29" s="483"/>
      <c r="B29" s="471"/>
      <c r="C29" s="472"/>
      <c r="D29" s="472"/>
      <c r="E29" s="472"/>
      <c r="F29" s="472"/>
      <c r="G29" s="472"/>
      <c r="H29" s="472"/>
      <c r="I29" s="472"/>
      <c r="J29" s="473"/>
    </row>
    <row r="30" spans="1:11" ht="12.75" customHeight="1" x14ac:dyDescent="0.2">
      <c r="A30" s="455" t="s">
        <v>111</v>
      </c>
      <c r="B30" s="462" t="s">
        <v>583</v>
      </c>
      <c r="C30" s="463"/>
      <c r="D30" s="463"/>
      <c r="E30" s="463"/>
      <c r="F30" s="463"/>
      <c r="G30" s="463"/>
      <c r="H30" s="463"/>
      <c r="I30" s="463"/>
      <c r="J30" s="464"/>
    </row>
    <row r="31" spans="1:11" ht="12.75" customHeight="1" x14ac:dyDescent="0.2">
      <c r="A31" s="456"/>
      <c r="B31" s="468"/>
      <c r="C31" s="475"/>
      <c r="D31" s="475"/>
      <c r="E31" s="475"/>
      <c r="F31" s="475"/>
      <c r="G31" s="475"/>
      <c r="H31" s="475"/>
      <c r="I31" s="475"/>
      <c r="J31" s="476"/>
    </row>
    <row r="32" spans="1:11" ht="12.75" customHeight="1" x14ac:dyDescent="0.2">
      <c r="A32" s="456"/>
      <c r="B32" s="468"/>
      <c r="C32" s="475"/>
      <c r="D32" s="475"/>
      <c r="E32" s="475"/>
      <c r="F32" s="475"/>
      <c r="G32" s="475"/>
      <c r="H32" s="475"/>
      <c r="I32" s="475"/>
      <c r="J32" s="476"/>
    </row>
    <row r="33" spans="1:10" ht="12.75" customHeight="1" x14ac:dyDescent="0.2">
      <c r="A33" s="456"/>
      <c r="B33" s="468"/>
      <c r="C33" s="475"/>
      <c r="D33" s="475"/>
      <c r="E33" s="475"/>
      <c r="F33" s="475"/>
      <c r="G33" s="475"/>
      <c r="H33" s="475"/>
      <c r="I33" s="475"/>
      <c r="J33" s="476"/>
    </row>
    <row r="34" spans="1:10" ht="12.75" customHeight="1" x14ac:dyDescent="0.2">
      <c r="A34" s="456"/>
      <c r="B34" s="468"/>
      <c r="C34" s="475"/>
      <c r="D34" s="475"/>
      <c r="E34" s="475"/>
      <c r="F34" s="475"/>
      <c r="G34" s="475"/>
      <c r="H34" s="475"/>
      <c r="I34" s="475"/>
      <c r="J34" s="476"/>
    </row>
    <row r="35" spans="1:10" ht="12.75" customHeight="1" x14ac:dyDescent="0.2">
      <c r="A35" s="456"/>
      <c r="B35" s="468"/>
      <c r="C35" s="475"/>
      <c r="D35" s="475"/>
      <c r="E35" s="475"/>
      <c r="F35" s="475"/>
      <c r="G35" s="475"/>
      <c r="H35" s="475"/>
      <c r="I35" s="475"/>
      <c r="J35" s="476"/>
    </row>
    <row r="36" spans="1:10" ht="12.75" customHeight="1" x14ac:dyDescent="0.2">
      <c r="A36" s="456"/>
      <c r="B36" s="468"/>
      <c r="C36" s="475"/>
      <c r="D36" s="475"/>
      <c r="E36" s="475"/>
      <c r="F36" s="475"/>
      <c r="G36" s="475"/>
      <c r="H36" s="475"/>
      <c r="I36" s="475"/>
      <c r="J36" s="476"/>
    </row>
    <row r="37" spans="1:10" ht="12.75" customHeight="1" x14ac:dyDescent="0.2">
      <c r="A37" s="456"/>
      <c r="B37" s="468"/>
      <c r="C37" s="475"/>
      <c r="D37" s="475"/>
      <c r="E37" s="475"/>
      <c r="F37" s="475"/>
      <c r="G37" s="475"/>
      <c r="H37" s="475"/>
      <c r="I37" s="475"/>
      <c r="J37" s="476"/>
    </row>
    <row r="38" spans="1:10" x14ac:dyDescent="0.2">
      <c r="A38" s="238" t="s">
        <v>112</v>
      </c>
      <c r="B38" s="462" t="s">
        <v>253</v>
      </c>
      <c r="C38" s="463"/>
      <c r="D38" s="463"/>
      <c r="E38" s="463"/>
      <c r="F38" s="463"/>
      <c r="G38" s="463"/>
      <c r="H38" s="463"/>
      <c r="I38" s="463"/>
      <c r="J38" s="464"/>
    </row>
    <row r="39" spans="1:10" x14ac:dyDescent="0.2">
      <c r="A39" s="238" t="s">
        <v>113</v>
      </c>
      <c r="B39" s="460" t="s">
        <v>218</v>
      </c>
      <c r="C39" s="461"/>
      <c r="D39" s="461"/>
      <c r="E39" s="461"/>
      <c r="F39" s="461"/>
      <c r="G39" s="461"/>
      <c r="H39" s="461"/>
      <c r="I39" s="461"/>
      <c r="J39" s="461"/>
    </row>
    <row r="40" spans="1:10" x14ac:dyDescent="0.2">
      <c r="A40" s="484"/>
      <c r="B40" s="484"/>
      <c r="C40" s="484"/>
      <c r="D40" s="484"/>
      <c r="E40" s="484"/>
      <c r="F40" s="484"/>
      <c r="G40" s="484"/>
      <c r="H40" s="484"/>
      <c r="I40" s="484"/>
      <c r="J40" s="484"/>
    </row>
    <row r="41" spans="1:10" ht="15" x14ac:dyDescent="0.25">
      <c r="A41" s="459" t="s">
        <v>125</v>
      </c>
      <c r="B41" s="459"/>
      <c r="C41" s="459"/>
      <c r="D41" s="459"/>
      <c r="E41" s="459"/>
      <c r="F41" s="459"/>
      <c r="G41" s="459"/>
      <c r="H41" s="459"/>
      <c r="I41" s="459"/>
      <c r="J41" s="459"/>
    </row>
    <row r="42" spans="1:10" ht="15" customHeight="1" x14ac:dyDescent="0.2">
      <c r="A42" s="481"/>
      <c r="B42" s="482"/>
      <c r="C42" s="485" t="s">
        <v>126</v>
      </c>
      <c r="D42" s="453"/>
      <c r="E42" s="453"/>
      <c r="F42" s="453"/>
      <c r="G42" s="453"/>
      <c r="H42" s="453"/>
      <c r="I42" s="453"/>
      <c r="J42" s="453"/>
    </row>
    <row r="43" spans="1:10" ht="15" customHeight="1" x14ac:dyDescent="0.2">
      <c r="A43" s="457"/>
      <c r="B43" s="458"/>
      <c r="C43" s="452" t="s">
        <v>254</v>
      </c>
      <c r="D43" s="453"/>
      <c r="E43" s="453"/>
      <c r="F43" s="453"/>
      <c r="G43" s="453"/>
      <c r="H43" s="453"/>
      <c r="I43" s="453"/>
      <c r="J43" s="453"/>
    </row>
    <row r="44" spans="1:10" ht="15" customHeight="1" x14ac:dyDescent="0.2">
      <c r="A44" s="237"/>
      <c r="B44" s="236"/>
      <c r="C44" s="452" t="s">
        <v>585</v>
      </c>
      <c r="D44" s="453"/>
      <c r="E44" s="453"/>
      <c r="F44" s="453"/>
      <c r="G44" s="453"/>
      <c r="H44" s="453"/>
      <c r="I44" s="453"/>
      <c r="J44" s="453"/>
    </row>
    <row r="45" spans="1:10" ht="15" customHeight="1" x14ac:dyDescent="0.2">
      <c r="A45" s="441"/>
      <c r="B45" s="442"/>
      <c r="C45" s="452" t="s">
        <v>581</v>
      </c>
      <c r="D45" s="453"/>
      <c r="E45" s="453"/>
      <c r="F45" s="453"/>
      <c r="G45" s="453"/>
      <c r="H45" s="453"/>
      <c r="I45" s="453"/>
      <c r="J45" s="453"/>
    </row>
    <row r="46" spans="1:10" ht="15" customHeight="1" x14ac:dyDescent="0.2">
      <c r="A46" s="450" t="s">
        <v>584</v>
      </c>
      <c r="B46" s="450"/>
      <c r="C46" s="450"/>
      <c r="D46" s="450"/>
      <c r="E46" s="450"/>
      <c r="F46" s="450"/>
      <c r="G46" s="450"/>
      <c r="H46" s="450"/>
      <c r="I46" s="450"/>
      <c r="J46" s="450"/>
    </row>
    <row r="47" spans="1:10" ht="15" customHeight="1" x14ac:dyDescent="0.2">
      <c r="A47" s="450"/>
      <c r="B47" s="450"/>
      <c r="C47" s="450"/>
      <c r="D47" s="450"/>
      <c r="E47" s="450"/>
      <c r="F47" s="450"/>
      <c r="G47" s="450"/>
      <c r="H47" s="450"/>
      <c r="I47" s="450"/>
      <c r="J47" s="450"/>
    </row>
    <row r="48" spans="1:10" x14ac:dyDescent="0.2">
      <c r="B48" s="487"/>
      <c r="C48" s="487"/>
      <c r="D48" s="487"/>
      <c r="E48" s="487"/>
      <c r="F48" s="487"/>
      <c r="G48" s="487"/>
      <c r="H48" s="487"/>
      <c r="I48" s="487"/>
      <c r="J48" s="487"/>
    </row>
    <row r="49" spans="1:10" ht="15" x14ac:dyDescent="0.25">
      <c r="A49" s="459" t="s">
        <v>228</v>
      </c>
      <c r="B49" s="459"/>
      <c r="C49" s="459"/>
      <c r="D49" s="459"/>
      <c r="E49" s="459"/>
      <c r="F49" s="459"/>
      <c r="G49" s="459"/>
      <c r="H49" s="459"/>
      <c r="I49" s="459"/>
      <c r="J49" s="459"/>
    </row>
    <row r="50" spans="1:10" x14ac:dyDescent="0.2">
      <c r="A50" s="488" t="s">
        <v>19</v>
      </c>
      <c r="B50" s="489"/>
      <c r="C50" s="353">
        <v>39783</v>
      </c>
      <c r="D50" s="490" t="s">
        <v>20</v>
      </c>
      <c r="E50" s="488"/>
      <c r="F50" s="488"/>
      <c r="G50" s="488"/>
      <c r="H50" s="488"/>
      <c r="I50" s="488"/>
      <c r="J50" s="488"/>
    </row>
    <row r="51" spans="1:10" x14ac:dyDescent="0.2">
      <c r="A51" s="115" t="s">
        <v>235</v>
      </c>
      <c r="B51" s="114"/>
      <c r="C51" s="353">
        <v>40918</v>
      </c>
      <c r="D51" s="113"/>
      <c r="E51" s="112"/>
      <c r="F51" s="112"/>
      <c r="G51" s="112"/>
      <c r="H51" s="112"/>
      <c r="I51" s="112"/>
      <c r="J51" s="112"/>
    </row>
    <row r="52" spans="1:10" x14ac:dyDescent="0.2">
      <c r="A52" s="488" t="s">
        <v>35</v>
      </c>
      <c r="B52" s="489"/>
      <c r="C52" s="354">
        <v>42171</v>
      </c>
      <c r="D52" s="490"/>
      <c r="E52" s="488"/>
      <c r="F52" s="488"/>
      <c r="G52" s="488"/>
      <c r="H52" s="488"/>
      <c r="I52" s="488"/>
      <c r="J52" s="488"/>
    </row>
    <row r="53" spans="1:10" ht="12.75" customHeight="1" x14ac:dyDescent="0.2">
      <c r="A53" s="462" t="s">
        <v>422</v>
      </c>
      <c r="B53" s="466"/>
      <c r="C53" s="466"/>
      <c r="D53" s="466"/>
      <c r="E53" s="466"/>
      <c r="F53" s="466"/>
      <c r="G53" s="466"/>
      <c r="H53" s="466"/>
      <c r="I53" s="466"/>
      <c r="J53" s="467"/>
    </row>
    <row r="54" spans="1:10" x14ac:dyDescent="0.2">
      <c r="A54" s="468"/>
      <c r="B54" s="469"/>
      <c r="C54" s="469"/>
      <c r="D54" s="469"/>
      <c r="E54" s="469"/>
      <c r="F54" s="469"/>
      <c r="G54" s="469"/>
      <c r="H54" s="469"/>
      <c r="I54" s="469"/>
      <c r="J54" s="470"/>
    </row>
    <row r="55" spans="1:10" x14ac:dyDescent="0.2">
      <c r="A55" s="468"/>
      <c r="B55" s="469"/>
      <c r="C55" s="469"/>
      <c r="D55" s="469"/>
      <c r="E55" s="469"/>
      <c r="F55" s="469"/>
      <c r="G55" s="469"/>
      <c r="H55" s="469"/>
      <c r="I55" s="469"/>
      <c r="J55" s="470"/>
    </row>
    <row r="56" spans="1:10" x14ac:dyDescent="0.2">
      <c r="A56" s="468"/>
      <c r="B56" s="469"/>
      <c r="C56" s="469"/>
      <c r="D56" s="469"/>
      <c r="E56" s="469"/>
      <c r="F56" s="469"/>
      <c r="G56" s="469"/>
      <c r="H56" s="469"/>
      <c r="I56" s="469"/>
      <c r="J56" s="470"/>
    </row>
    <row r="57" spans="1:10" x14ac:dyDescent="0.2">
      <c r="A57" s="468"/>
      <c r="B57" s="469"/>
      <c r="C57" s="469"/>
      <c r="D57" s="469"/>
      <c r="E57" s="469"/>
      <c r="F57" s="469"/>
      <c r="G57" s="469"/>
      <c r="H57" s="469"/>
      <c r="I57" s="469"/>
      <c r="J57" s="470"/>
    </row>
    <row r="58" spans="1:10" x14ac:dyDescent="0.2">
      <c r="A58" s="471"/>
      <c r="B58" s="472"/>
      <c r="C58" s="472"/>
      <c r="D58" s="472"/>
      <c r="E58" s="472"/>
      <c r="F58" s="472"/>
      <c r="G58" s="472"/>
      <c r="H58" s="472"/>
      <c r="I58" s="472"/>
      <c r="J58" s="473"/>
    </row>
    <row r="59" spans="1:10" x14ac:dyDescent="0.2">
      <c r="B59" s="488"/>
      <c r="C59" s="488"/>
      <c r="D59" s="488"/>
      <c r="E59" s="488"/>
      <c r="F59" s="488"/>
      <c r="G59" s="488"/>
      <c r="H59" s="488"/>
      <c r="I59" s="488"/>
      <c r="J59" s="488"/>
    </row>
    <row r="60" spans="1:10" ht="15" x14ac:dyDescent="0.25">
      <c r="A60" s="459" t="s">
        <v>219</v>
      </c>
      <c r="B60" s="459"/>
      <c r="C60" s="459"/>
      <c r="D60" s="459"/>
      <c r="E60" s="459"/>
      <c r="F60" s="459"/>
      <c r="G60" s="459"/>
      <c r="H60" s="459"/>
      <c r="I60" s="459"/>
      <c r="J60" s="459"/>
    </row>
    <row r="61" spans="1:10" x14ac:dyDescent="0.2">
      <c r="A61" s="486" t="s">
        <v>531</v>
      </c>
      <c r="B61" s="486"/>
      <c r="C61" s="486"/>
      <c r="D61" s="486"/>
      <c r="E61" s="486"/>
      <c r="F61" s="486"/>
      <c r="G61" s="486"/>
      <c r="H61" s="486"/>
      <c r="I61" s="486"/>
      <c r="J61" s="486"/>
    </row>
    <row r="62" spans="1:10" x14ac:dyDescent="0.2">
      <c r="A62" s="486"/>
      <c r="B62" s="486"/>
      <c r="C62" s="486"/>
      <c r="D62" s="486"/>
      <c r="E62" s="486"/>
      <c r="F62" s="486"/>
      <c r="G62" s="486"/>
      <c r="H62" s="486"/>
      <c r="I62" s="486"/>
      <c r="J62" s="486"/>
    </row>
  </sheetData>
  <mergeCells count="40">
    <mergeCell ref="C44:J44"/>
    <mergeCell ref="A13:J13"/>
    <mergeCell ref="A21:J21"/>
    <mergeCell ref="A26:J26"/>
    <mergeCell ref="A40:J40"/>
    <mergeCell ref="A15:J15"/>
    <mergeCell ref="A61:J62"/>
    <mergeCell ref="B48:J48"/>
    <mergeCell ref="A60:J60"/>
    <mergeCell ref="A49:J49"/>
    <mergeCell ref="A50:B50"/>
    <mergeCell ref="A52:B52"/>
    <mergeCell ref="A53:J58"/>
    <mergeCell ref="B59:J59"/>
    <mergeCell ref="D52:J52"/>
    <mergeCell ref="D50:J50"/>
    <mergeCell ref="A3:J9"/>
    <mergeCell ref="A10:J10"/>
    <mergeCell ref="A42:B42"/>
    <mergeCell ref="C43:J43"/>
    <mergeCell ref="A28:A29"/>
    <mergeCell ref="B28:J29"/>
    <mergeCell ref="A16:J16"/>
    <mergeCell ref="C42:J42"/>
    <mergeCell ref="A46:J47"/>
    <mergeCell ref="A14:J14"/>
    <mergeCell ref="C45:J45"/>
    <mergeCell ref="A1:J1"/>
    <mergeCell ref="A30:A37"/>
    <mergeCell ref="A43:B43"/>
    <mergeCell ref="A41:J41"/>
    <mergeCell ref="B39:J39"/>
    <mergeCell ref="B38:J38"/>
    <mergeCell ref="A27:J27"/>
    <mergeCell ref="A23:J25"/>
    <mergeCell ref="A22:J22"/>
    <mergeCell ref="B30:J37"/>
    <mergeCell ref="A17:J17"/>
    <mergeCell ref="A18:J20"/>
    <mergeCell ref="A11:J12"/>
  </mergeCells>
  <phoneticPr fontId="22" type="noConversion"/>
  <conditionalFormatting sqref="A42:B42 A44:B44">
    <cfRule type="cellIs" dxfId="56" priority="2" stopIfTrue="1" operator="equal">
      <formula>0</formula>
    </cfRule>
  </conditionalFormatting>
  <conditionalFormatting sqref="A45:B45">
    <cfRule type="cellIs" dxfId="55" priority="1" stopIfTrue="1" operator="equal">
      <formula>0</formula>
    </cfRule>
  </conditionalFormatting>
  <hyperlinks>
    <hyperlink ref="A10" r:id="rId1"/>
    <hyperlink ref="A10:J10" r:id="rId2" display="http://www.usbr.gov/sustainablebuildings/tools.html"/>
  </hyperlinks>
  <pageMargins left="0.75" right="0.25" top="0.5" bottom="0.5" header="0.5" footer="0.5"/>
  <pageSetup scale="86" orientation="portrait" horizontalDpi="1200" verticalDpi="12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9"/>
  <sheetViews>
    <sheetView view="pageBreakPreview" zoomScaleNormal="100" zoomScaleSheetLayoutView="100" workbookViewId="0">
      <selection activeCell="A2" sqref="A2"/>
    </sheetView>
  </sheetViews>
  <sheetFormatPr defaultRowHeight="12.75" x14ac:dyDescent="0.2"/>
  <cols>
    <col min="1" max="1" width="44.140625" customWidth="1"/>
    <col min="2" max="2" width="16.42578125" customWidth="1"/>
    <col min="3" max="3" width="14.7109375" customWidth="1"/>
    <col min="4" max="4" width="7" customWidth="1"/>
    <col min="5" max="5" width="37" customWidth="1"/>
    <col min="6" max="6" width="15.28515625" bestFit="1" customWidth="1"/>
    <col min="7" max="7" width="15.140625" bestFit="1" customWidth="1"/>
    <col min="8" max="8" width="5.7109375" customWidth="1"/>
    <col min="9" max="9" width="18.7109375" bestFit="1" customWidth="1"/>
    <col min="10" max="10" width="34.28515625" bestFit="1" customWidth="1"/>
    <col min="11" max="11" width="26.5703125" bestFit="1" customWidth="1"/>
    <col min="12" max="12" width="20" bestFit="1" customWidth="1"/>
  </cols>
  <sheetData>
    <row r="1" spans="1:12" ht="26.25" x14ac:dyDescent="0.4">
      <c r="A1" s="272" t="s">
        <v>416</v>
      </c>
      <c r="B1" s="117"/>
    </row>
    <row r="2" spans="1:12" ht="7.5" customHeight="1" x14ac:dyDescent="0.2"/>
    <row r="3" spans="1:12" x14ac:dyDescent="0.2">
      <c r="A3" s="276" t="s">
        <v>409</v>
      </c>
      <c r="B3" s="491" t="s">
        <v>413</v>
      </c>
      <c r="C3" s="491"/>
      <c r="D3" s="491"/>
    </row>
    <row r="4" spans="1:12" x14ac:dyDescent="0.2">
      <c r="A4" s="276" t="s">
        <v>412</v>
      </c>
      <c r="B4" s="491" t="s">
        <v>414</v>
      </c>
      <c r="C4" s="491"/>
      <c r="D4" s="491"/>
    </row>
    <row r="5" spans="1:12" x14ac:dyDescent="0.2">
      <c r="A5" s="276" t="s">
        <v>411</v>
      </c>
      <c r="B5" s="492" t="s">
        <v>524</v>
      </c>
      <c r="C5" s="493"/>
      <c r="D5" s="493"/>
    </row>
    <row r="6" spans="1:12" x14ac:dyDescent="0.2">
      <c r="A6" s="276" t="s">
        <v>592</v>
      </c>
      <c r="B6" s="492"/>
      <c r="C6" s="493"/>
      <c r="D6" s="493"/>
    </row>
    <row r="7" spans="1:12" x14ac:dyDescent="0.2">
      <c r="A7" s="276" t="s">
        <v>593</v>
      </c>
      <c r="B7" s="492"/>
      <c r="C7" s="493"/>
      <c r="D7" s="493"/>
    </row>
    <row r="8" spans="1:12" x14ac:dyDescent="0.2">
      <c r="A8" s="276" t="s">
        <v>415</v>
      </c>
      <c r="B8" s="492"/>
      <c r="C8" s="493"/>
      <c r="D8" s="493"/>
    </row>
    <row r="9" spans="1:12" x14ac:dyDescent="0.2">
      <c r="A9" s="276" t="s">
        <v>242</v>
      </c>
      <c r="B9" s="492"/>
      <c r="C9" s="493"/>
      <c r="D9" s="493"/>
    </row>
    <row r="10" spans="1:12" x14ac:dyDescent="0.2">
      <c r="A10" s="276" t="s">
        <v>417</v>
      </c>
      <c r="B10" s="492"/>
      <c r="C10" s="493"/>
      <c r="D10" s="493"/>
    </row>
    <row r="11" spans="1:12" x14ac:dyDescent="0.2">
      <c r="A11" s="276" t="s">
        <v>504</v>
      </c>
      <c r="B11" s="491" t="s">
        <v>524</v>
      </c>
      <c r="C11" s="491"/>
      <c r="D11" s="491"/>
      <c r="I11" s="306" t="s">
        <v>504</v>
      </c>
      <c r="J11" s="308" t="s">
        <v>507</v>
      </c>
      <c r="K11" s="306" t="s">
        <v>525</v>
      </c>
      <c r="L11" s="306" t="s">
        <v>411</v>
      </c>
    </row>
    <row r="12" spans="1:12" x14ac:dyDescent="0.2">
      <c r="A12" s="276" t="s">
        <v>523</v>
      </c>
      <c r="B12" s="491" t="s">
        <v>524</v>
      </c>
      <c r="C12" s="491"/>
      <c r="D12" s="491"/>
      <c r="I12" s="312" t="s">
        <v>524</v>
      </c>
      <c r="J12" s="313" t="s">
        <v>524</v>
      </c>
      <c r="K12" s="312" t="s">
        <v>524</v>
      </c>
      <c r="L12" s="312" t="s">
        <v>524</v>
      </c>
    </row>
    <row r="13" spans="1:12" x14ac:dyDescent="0.2">
      <c r="A13" s="276" t="s">
        <v>418</v>
      </c>
      <c r="B13" s="492"/>
      <c r="C13" s="493"/>
      <c r="D13" s="493"/>
      <c r="I13" s="307" t="s">
        <v>505</v>
      </c>
      <c r="J13" s="309" t="s">
        <v>522</v>
      </c>
      <c r="K13" s="307" t="s">
        <v>526</v>
      </c>
      <c r="L13" s="307" t="s">
        <v>603</v>
      </c>
    </row>
    <row r="14" spans="1:12" x14ac:dyDescent="0.2">
      <c r="A14" s="276" t="s">
        <v>419</v>
      </c>
      <c r="B14" s="492"/>
      <c r="C14" s="493"/>
      <c r="D14" s="493"/>
      <c r="I14" s="307" t="s">
        <v>506</v>
      </c>
      <c r="J14" s="309" t="s">
        <v>519</v>
      </c>
      <c r="K14" s="307" t="s">
        <v>527</v>
      </c>
      <c r="L14" s="307" t="s">
        <v>604</v>
      </c>
    </row>
    <row r="15" spans="1:12" x14ac:dyDescent="0.2">
      <c r="A15" s="276" t="s">
        <v>420</v>
      </c>
      <c r="B15" s="494"/>
      <c r="C15" s="495"/>
      <c r="D15" s="495"/>
      <c r="I15" s="118"/>
      <c r="J15" s="307" t="s">
        <v>516</v>
      </c>
      <c r="K15" s="307" t="s">
        <v>426</v>
      </c>
      <c r="L15" s="307" t="s">
        <v>605</v>
      </c>
    </row>
    <row r="16" spans="1:12" x14ac:dyDescent="0.2">
      <c r="A16" s="315" t="s">
        <v>421</v>
      </c>
      <c r="B16" s="492"/>
      <c r="C16" s="493"/>
      <c r="D16" s="493"/>
      <c r="I16" s="118"/>
      <c r="J16" s="307" t="s">
        <v>514</v>
      </c>
      <c r="L16" s="307" t="s">
        <v>606</v>
      </c>
    </row>
    <row r="17" spans="1:12" ht="14.25" x14ac:dyDescent="0.2">
      <c r="A17" s="276" t="s">
        <v>429</v>
      </c>
      <c r="B17" s="504"/>
      <c r="C17" s="505"/>
      <c r="D17" s="506"/>
      <c r="I17" s="118"/>
      <c r="J17" s="307" t="s">
        <v>510</v>
      </c>
      <c r="L17" s="307" t="s">
        <v>607</v>
      </c>
    </row>
    <row r="18" spans="1:12" x14ac:dyDescent="0.2">
      <c r="A18" s="315" t="s">
        <v>591</v>
      </c>
      <c r="B18" s="507"/>
      <c r="C18" s="508"/>
      <c r="D18" s="509"/>
      <c r="I18" s="118"/>
      <c r="J18" s="307" t="s">
        <v>517</v>
      </c>
    </row>
    <row r="19" spans="1:12" x14ac:dyDescent="0.2">
      <c r="A19" s="315" t="s">
        <v>232</v>
      </c>
      <c r="B19" s="492"/>
      <c r="C19" s="493"/>
      <c r="D19" s="493"/>
      <c r="I19" s="118"/>
      <c r="J19" s="307" t="s">
        <v>521</v>
      </c>
    </row>
    <row r="20" spans="1:12" x14ac:dyDescent="0.2">
      <c r="A20" s="276" t="s">
        <v>427</v>
      </c>
      <c r="B20" s="499" t="s">
        <v>524</v>
      </c>
      <c r="C20" s="499"/>
      <c r="D20" s="499"/>
      <c r="E20" s="500" t="s">
        <v>528</v>
      </c>
      <c r="F20" s="500"/>
      <c r="G20" s="500"/>
      <c r="I20" s="118"/>
      <c r="J20" s="307" t="s">
        <v>512</v>
      </c>
    </row>
    <row r="21" spans="1:12" x14ac:dyDescent="0.2">
      <c r="A21" s="118"/>
      <c r="E21" s="500"/>
      <c r="F21" s="500"/>
      <c r="G21" s="500"/>
      <c r="I21" s="118"/>
      <c r="J21" s="307" t="s">
        <v>520</v>
      </c>
    </row>
    <row r="22" spans="1:12" x14ac:dyDescent="0.2">
      <c r="I22" s="118"/>
      <c r="J22" s="307" t="s">
        <v>508</v>
      </c>
    </row>
    <row r="23" spans="1:12" x14ac:dyDescent="0.2">
      <c r="I23" s="118"/>
      <c r="J23" s="307" t="s">
        <v>513</v>
      </c>
    </row>
    <row r="24" spans="1:12" x14ac:dyDescent="0.2">
      <c r="A24" s="502" t="s">
        <v>442</v>
      </c>
      <c r="B24" s="496" t="s">
        <v>430</v>
      </c>
      <c r="C24" s="497"/>
      <c r="D24" s="497"/>
      <c r="E24" s="497"/>
      <c r="F24" s="496" t="s">
        <v>443</v>
      </c>
      <c r="G24" s="501"/>
      <c r="I24" s="118"/>
      <c r="J24" s="307" t="s">
        <v>509</v>
      </c>
    </row>
    <row r="25" spans="1:12" ht="25.5" x14ac:dyDescent="0.2">
      <c r="A25" s="503"/>
      <c r="B25" s="278" t="s">
        <v>428</v>
      </c>
      <c r="C25" s="498" t="s">
        <v>216</v>
      </c>
      <c r="D25" s="498"/>
      <c r="E25" s="311" t="s">
        <v>529</v>
      </c>
      <c r="F25" s="278" t="s">
        <v>441</v>
      </c>
      <c r="G25" s="278" t="s">
        <v>440</v>
      </c>
      <c r="I25" s="118"/>
      <c r="J25" s="307" t="s">
        <v>511</v>
      </c>
    </row>
    <row r="26" spans="1:12" x14ac:dyDescent="0.2">
      <c r="A26" s="277" t="s">
        <v>444</v>
      </c>
      <c r="B26" s="443"/>
      <c r="C26" s="491"/>
      <c r="D26" s="491"/>
      <c r="E26" s="310"/>
      <c r="F26" s="443"/>
      <c r="G26" s="443"/>
      <c r="I26" s="118"/>
      <c r="J26" s="307" t="s">
        <v>518</v>
      </c>
    </row>
    <row r="27" spans="1:12" x14ac:dyDescent="0.2">
      <c r="A27" s="277" t="s">
        <v>431</v>
      </c>
      <c r="B27" s="443"/>
      <c r="C27" s="491"/>
      <c r="D27" s="491"/>
      <c r="E27" s="310"/>
      <c r="F27" s="443"/>
      <c r="G27" s="443"/>
      <c r="I27" s="118"/>
      <c r="J27" s="307" t="s">
        <v>515</v>
      </c>
    </row>
    <row r="28" spans="1:12" x14ac:dyDescent="0.2">
      <c r="A28" s="277" t="s">
        <v>432</v>
      </c>
      <c r="B28" s="443"/>
      <c r="C28" s="491"/>
      <c r="D28" s="491"/>
      <c r="E28" s="310"/>
      <c r="F28" s="443"/>
      <c r="G28" s="443"/>
    </row>
    <row r="29" spans="1:12" ht="25.5" customHeight="1" x14ac:dyDescent="0.2">
      <c r="A29" s="277" t="s">
        <v>433</v>
      </c>
      <c r="B29" s="443"/>
      <c r="C29" s="491"/>
      <c r="D29" s="491"/>
      <c r="E29" s="310"/>
      <c r="F29" s="443"/>
      <c r="G29" s="443"/>
    </row>
    <row r="30" spans="1:12" x14ac:dyDescent="0.2">
      <c r="A30" s="277" t="s">
        <v>434</v>
      </c>
      <c r="B30" s="443"/>
      <c r="C30" s="491"/>
      <c r="D30" s="491"/>
      <c r="E30" s="310"/>
      <c r="F30" s="443"/>
      <c r="G30" s="443"/>
    </row>
    <row r="31" spans="1:12" x14ac:dyDescent="0.2">
      <c r="A31" s="277" t="s">
        <v>435</v>
      </c>
      <c r="B31" s="443"/>
      <c r="C31" s="491"/>
      <c r="D31" s="491"/>
      <c r="E31" s="310"/>
      <c r="F31" s="443"/>
      <c r="G31" s="443"/>
    </row>
    <row r="32" spans="1:12" x14ac:dyDescent="0.2">
      <c r="A32" s="277" t="s">
        <v>436</v>
      </c>
      <c r="B32" s="443"/>
      <c r="C32" s="491"/>
      <c r="D32" s="491"/>
      <c r="E32" s="310"/>
      <c r="F32" s="443"/>
      <c r="G32" s="443"/>
    </row>
    <row r="33" spans="1:7" x14ac:dyDescent="0.2">
      <c r="A33" s="277" t="s">
        <v>437</v>
      </c>
      <c r="B33" s="443"/>
      <c r="C33" s="491"/>
      <c r="D33" s="491"/>
      <c r="E33" s="310"/>
      <c r="F33" s="443"/>
      <c r="G33" s="443"/>
    </row>
    <row r="34" spans="1:7" x14ac:dyDescent="0.2">
      <c r="A34" s="277" t="s">
        <v>438</v>
      </c>
      <c r="B34" s="443"/>
      <c r="C34" s="491"/>
      <c r="D34" s="491"/>
      <c r="E34" s="310"/>
      <c r="F34" s="443"/>
      <c r="G34" s="443"/>
    </row>
    <row r="35" spans="1:7" x14ac:dyDescent="0.2">
      <c r="A35" s="277" t="s">
        <v>439</v>
      </c>
      <c r="B35" s="443"/>
      <c r="C35" s="491"/>
      <c r="D35" s="491"/>
      <c r="E35" s="310"/>
      <c r="F35" s="443"/>
      <c r="G35" s="443"/>
    </row>
    <row r="36" spans="1:7" x14ac:dyDescent="0.2">
      <c r="A36" s="277"/>
      <c r="B36" s="443"/>
      <c r="C36" s="491"/>
      <c r="D36" s="491"/>
      <c r="E36" s="310"/>
      <c r="F36" s="443"/>
      <c r="G36" s="443"/>
    </row>
    <row r="39" spans="1:7" x14ac:dyDescent="0.2">
      <c r="A39" s="279"/>
    </row>
  </sheetData>
  <sortState ref="J12:J26">
    <sortCondition ref="J11"/>
  </sortState>
  <mergeCells count="34">
    <mergeCell ref="F24:G24"/>
    <mergeCell ref="A24:A25"/>
    <mergeCell ref="B11:D11"/>
    <mergeCell ref="B12:D12"/>
    <mergeCell ref="B16:D16"/>
    <mergeCell ref="B17:D17"/>
    <mergeCell ref="B18:D18"/>
    <mergeCell ref="B19:D19"/>
    <mergeCell ref="C35:D35"/>
    <mergeCell ref="C36:D36"/>
    <mergeCell ref="B6:D6"/>
    <mergeCell ref="B24:E24"/>
    <mergeCell ref="C32:D32"/>
    <mergeCell ref="C33:D33"/>
    <mergeCell ref="C34:D34"/>
    <mergeCell ref="C29:D29"/>
    <mergeCell ref="C30:D30"/>
    <mergeCell ref="C31:D31"/>
    <mergeCell ref="C26:D26"/>
    <mergeCell ref="C25:D25"/>
    <mergeCell ref="C27:D27"/>
    <mergeCell ref="C28:D28"/>
    <mergeCell ref="B20:D20"/>
    <mergeCell ref="E20:G21"/>
    <mergeCell ref="B3:D3"/>
    <mergeCell ref="B4:D4"/>
    <mergeCell ref="B5:D5"/>
    <mergeCell ref="B15:D15"/>
    <mergeCell ref="B8:D8"/>
    <mergeCell ref="B9:D9"/>
    <mergeCell ref="B10:D10"/>
    <mergeCell ref="B13:D13"/>
    <mergeCell ref="B14:D14"/>
    <mergeCell ref="B7:D7"/>
  </mergeCells>
  <conditionalFormatting sqref="B3:B4 B11:B12 B20">
    <cfRule type="cellIs" dxfId="54" priority="6" stopIfTrue="1" operator="equal">
      <formula>0</formula>
    </cfRule>
  </conditionalFormatting>
  <dataValidations count="4">
    <dataValidation type="list" showInputMessage="1" showErrorMessage="1" sqref="B11:D11">
      <formula1>$I$12:$I$14</formula1>
    </dataValidation>
    <dataValidation type="list" showInputMessage="1" showErrorMessage="1" sqref="B12:D12">
      <formula1>$J$12:$J$27</formula1>
    </dataValidation>
    <dataValidation type="list" allowBlank="1" showInputMessage="1" showErrorMessage="1" sqref="B20:D20">
      <formula1>$K$12:$K$15</formula1>
    </dataValidation>
    <dataValidation type="list" allowBlank="1" showInputMessage="1" showErrorMessage="1" sqref="B5:D5">
      <formula1>$L$12:$L$17</formula1>
    </dataValidation>
  </dataValidations>
  <pageMargins left="0.5" right="0.5" top="0.75" bottom="0.5" header="0.3" footer="0.3"/>
  <pageSetup scale="86"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indexed="52"/>
    <pageSetUpPr fitToPage="1"/>
  </sheetPr>
  <dimension ref="A1:XEY131"/>
  <sheetViews>
    <sheetView tabSelected="1" view="pageBreakPreview" zoomScaleNormal="100" zoomScaleSheetLayoutView="100" workbookViewId="0">
      <selection activeCell="A6" sqref="A6"/>
    </sheetView>
  </sheetViews>
  <sheetFormatPr defaultColWidth="9.140625" defaultRowHeight="15" x14ac:dyDescent="0.2"/>
  <cols>
    <col min="1" max="1" width="9.140625" style="17"/>
    <col min="2" max="2" width="3.28515625" style="17" customWidth="1"/>
    <col min="3" max="3" width="2.42578125" style="28" customWidth="1"/>
    <col min="4" max="4" width="31.85546875" style="15" customWidth="1"/>
    <col min="5" max="5" width="3.28515625" style="15" customWidth="1"/>
    <col min="6" max="7" width="3.42578125" style="15" customWidth="1"/>
    <col min="8" max="8" width="3" style="15" bestFit="1" customWidth="1"/>
    <col min="9" max="10" width="3.42578125" style="15" customWidth="1"/>
    <col min="11" max="11" width="3.28515625" style="15" customWidth="1"/>
    <col min="12" max="12" width="83.140625" style="16" customWidth="1"/>
    <col min="13" max="13" width="37.7109375" style="16" customWidth="1"/>
    <col min="14" max="14" width="35.28515625" style="16" customWidth="1"/>
    <col min="15" max="17" width="3" style="15" bestFit="1" customWidth="1"/>
    <col min="18" max="19" width="3" style="15" customWidth="1"/>
    <col min="20" max="20" width="3" style="15" bestFit="1" customWidth="1"/>
    <col min="21" max="23" width="9.140625" style="15"/>
    <col min="24" max="30" width="3" style="15" bestFit="1" customWidth="1"/>
    <col min="31" max="31" width="20.42578125" style="15" customWidth="1"/>
    <col min="32" max="34" width="9.140625" style="15"/>
    <col min="35" max="41" width="3.5703125" style="15" customWidth="1"/>
    <col min="42" max="42" width="21.140625" style="15" customWidth="1"/>
    <col min="43" max="45" width="9.140625" style="15"/>
    <col min="46" max="48" width="3" style="15" bestFit="1" customWidth="1"/>
    <col min="49" max="49" width="34" style="15" customWidth="1"/>
    <col min="50" max="52" width="9.140625" style="15"/>
    <col min="53" max="54" width="3.140625" style="15" bestFit="1" customWidth="1"/>
    <col min="55" max="55" width="3" style="15" bestFit="1" customWidth="1"/>
    <col min="56" max="16384" width="9.140625" style="15"/>
  </cols>
  <sheetData>
    <row r="1" spans="1:1023 1027:2047 2051:3071 3075:4095 4099:5119 5123:6143 6147:7167 7171:8191 8195:9215 9219:10239 10243:11263 11267:12287 12291:13311 13315:14335 14339:15359 15363:16379" ht="18" x14ac:dyDescent="0.25">
      <c r="A1" s="522">
        <f>'Building Information'!B8</f>
        <v>0</v>
      </c>
      <c r="B1" s="522"/>
      <c r="C1" s="522"/>
      <c r="D1" s="522"/>
      <c r="E1" s="522"/>
      <c r="F1" s="522"/>
      <c r="G1" s="522"/>
      <c r="H1" s="522"/>
      <c r="I1" s="522"/>
      <c r="J1" s="522"/>
      <c r="K1" s="522"/>
    </row>
    <row r="2" spans="1:1023 1027:2047 2051:3071 3075:4095 4099:5119 5123:6143 6147:7167 7171:8191 8195:9215 9219:10239 10243:11263 11267:12287 12291:13311 13315:14335 14339:15359 15363:16379" ht="18" x14ac:dyDescent="0.25">
      <c r="A2" s="522">
        <f>'Building Information'!B9</f>
        <v>0</v>
      </c>
      <c r="B2" s="522"/>
      <c r="C2" s="522"/>
      <c r="D2" s="522"/>
      <c r="E2" s="522"/>
      <c r="F2" s="522"/>
      <c r="G2" s="522"/>
      <c r="H2" s="522"/>
      <c r="I2" s="522"/>
      <c r="J2" s="522"/>
      <c r="K2" s="522"/>
      <c r="N2" s="274" t="str">
        <f>IF(COUNTA('Building Information'!B10)&gt;0,'Building Information'!B10,"")</f>
        <v/>
      </c>
    </row>
    <row r="3" spans="1:1023 1027:2047 2051:3071 3075:4095 4099:5119 5123:6143 6147:7167 7171:8191 8195:9215 9219:10239 10243:11263 11267:12287 12291:13311 13315:14335 14339:15359 15363:16379" ht="26.25" customHeight="1" x14ac:dyDescent="0.4">
      <c r="A3" s="529" t="s">
        <v>243</v>
      </c>
      <c r="B3" s="529"/>
      <c r="C3" s="529"/>
      <c r="D3" s="529"/>
      <c r="E3" s="529"/>
      <c r="F3" s="529"/>
      <c r="G3" s="529"/>
      <c r="H3" s="529"/>
      <c r="I3" s="529"/>
      <c r="J3" s="529"/>
      <c r="K3" s="529"/>
      <c r="L3" s="529"/>
      <c r="M3" s="13"/>
      <c r="N3" s="275" t="s">
        <v>417</v>
      </c>
    </row>
    <row r="4" spans="1:1023 1027:2047 2051:3071 3075:4095 4099:5119 5123:6143 6147:7167 7171:8191 8195:9215 9219:10239 10243:11263 11267:12287 12291:13311 13315:14335 14339:15359 15363:16379" s="49" customFormat="1" ht="12.75" x14ac:dyDescent="0.2">
      <c r="A4" s="63" t="s">
        <v>382</v>
      </c>
      <c r="C4" s="220"/>
      <c r="E4" s="530" t="s">
        <v>580</v>
      </c>
      <c r="F4" s="530"/>
      <c r="G4" s="530"/>
      <c r="H4" s="64"/>
      <c r="I4" s="64"/>
      <c r="J4" s="64"/>
      <c r="K4" s="64"/>
      <c r="L4" s="64"/>
      <c r="M4" s="65"/>
      <c r="N4" s="65"/>
      <c r="P4" s="513" t="s">
        <v>548</v>
      </c>
      <c r="Q4" s="514"/>
      <c r="R4" s="514"/>
      <c r="S4" s="514"/>
      <c r="T4" s="515"/>
    </row>
    <row r="5" spans="1:1023 1027:2047 2051:3071 3075:4095 4099:5119 5123:6143 6147:7167 7171:8191 8195:9215 9219:10239 10243:11263 11267:12287 12291:13311 13315:14335 14339:15359 15363:16379" s="49" customFormat="1" ht="12.75" customHeight="1" x14ac:dyDescent="0.2">
      <c r="A5" s="270" t="s">
        <v>608</v>
      </c>
      <c r="E5" s="67"/>
      <c r="K5" s="67"/>
      <c r="L5" s="559" t="s">
        <v>560</v>
      </c>
      <c r="M5" s="560"/>
      <c r="N5" s="561"/>
      <c r="P5" s="516"/>
      <c r="Q5" s="517"/>
      <c r="R5" s="517"/>
      <c r="S5" s="517"/>
      <c r="T5" s="518"/>
    </row>
    <row r="6" spans="1:1023 1027:2047 2051:3071 3075:4095 4099:5119 5123:6143 6147:7167 7171:8191 8195:9215 9219:10239 10243:11263 11267:12287 12291:13311 13315:14335 14339:15359 15363:16379" s="49" customFormat="1" ht="12.75" customHeight="1" x14ac:dyDescent="0.2">
      <c r="A6" s="118"/>
      <c r="E6" s="67"/>
      <c r="F6" s="67"/>
      <c r="G6" s="67"/>
      <c r="H6" s="67"/>
      <c r="I6" s="67"/>
      <c r="J6" s="67"/>
      <c r="K6" s="67"/>
      <c r="L6" s="562"/>
      <c r="M6" s="563"/>
      <c r="N6" s="564"/>
      <c r="P6" s="519"/>
      <c r="Q6" s="520"/>
      <c r="R6" s="520"/>
      <c r="S6" s="520"/>
      <c r="T6" s="521"/>
    </row>
    <row r="7" spans="1:1023 1027:2047 2051:3071 3075:4095 4099:5119 5123:6143 6147:7167 7171:8191 8195:9215 9219:10239 10243:11263 11267:12287 12291:13311 13315:14335 14339:15359 15363:16379" s="49" customFormat="1" ht="12.75" customHeight="1" x14ac:dyDescent="0.2">
      <c r="A7" s="549" t="str">
        <f>IF('Building Information'!B20="Historic","Historic",IF('Building Information'!B20="Not Historic","Not Historic",IF('Building Information'!B20="Not Yet Evaluated","Not Yet Evaluated","")))</f>
        <v/>
      </c>
      <c r="B7" s="549"/>
      <c r="C7" s="549"/>
      <c r="D7" s="314" t="s">
        <v>427</v>
      </c>
      <c r="E7" s="67"/>
      <c r="F7" s="67"/>
      <c r="G7" s="67"/>
      <c r="H7" s="67"/>
      <c r="I7" s="67"/>
      <c r="J7" s="67"/>
      <c r="K7" s="67"/>
      <c r="L7" s="565"/>
      <c r="M7" s="566"/>
      <c r="N7" s="567"/>
      <c r="O7" s="117"/>
      <c r="P7" s="513" t="s">
        <v>396</v>
      </c>
      <c r="Q7" s="514"/>
      <c r="R7" s="514"/>
      <c r="S7" s="514"/>
      <c r="T7" s="515"/>
      <c r="W7" s="117"/>
      <c r="AA7" s="117"/>
      <c r="AE7" s="117"/>
      <c r="AI7" s="117"/>
      <c r="AM7" s="117"/>
      <c r="AS7" s="117"/>
      <c r="AV7" s="117"/>
      <c r="AZ7" s="117"/>
      <c r="BC7" s="117"/>
      <c r="BG7" s="117"/>
      <c r="BK7" s="117"/>
      <c r="BO7" s="117"/>
      <c r="BS7" s="117"/>
      <c r="BW7" s="117"/>
      <c r="CA7" s="117"/>
      <c r="CE7" s="117"/>
      <c r="CI7" s="117"/>
      <c r="CM7" s="117"/>
      <c r="CQ7" s="117"/>
      <c r="CU7" s="117"/>
      <c r="CY7" s="117"/>
      <c r="DC7" s="117"/>
      <c r="DG7" s="117"/>
      <c r="DK7" s="117"/>
      <c r="DO7" s="117"/>
      <c r="DS7" s="117"/>
      <c r="DW7" s="117"/>
      <c r="EA7" s="117"/>
      <c r="EE7" s="117"/>
      <c r="EI7" s="117"/>
      <c r="EM7" s="117"/>
      <c r="EQ7" s="117"/>
      <c r="EU7" s="117"/>
      <c r="EY7" s="117"/>
      <c r="FC7" s="117"/>
      <c r="FG7" s="117"/>
      <c r="FK7" s="117"/>
      <c r="FO7" s="117"/>
      <c r="FS7" s="117"/>
      <c r="FW7" s="117"/>
      <c r="GA7" s="117"/>
      <c r="GE7" s="117"/>
      <c r="GI7" s="117"/>
      <c r="GM7" s="117"/>
      <c r="GQ7" s="117"/>
      <c r="GU7" s="117"/>
      <c r="GY7" s="117"/>
      <c r="HC7" s="117"/>
      <c r="HG7" s="117"/>
      <c r="HK7" s="117"/>
      <c r="HO7" s="117"/>
      <c r="HS7" s="117"/>
      <c r="HW7" s="117"/>
      <c r="IA7" s="117"/>
      <c r="IE7" s="117"/>
      <c r="II7" s="117"/>
      <c r="IM7" s="117"/>
      <c r="IQ7" s="117"/>
      <c r="IU7" s="117"/>
      <c r="IY7" s="117"/>
      <c r="JC7" s="117"/>
      <c r="JG7" s="117"/>
      <c r="JK7" s="117"/>
      <c r="JO7" s="117"/>
      <c r="JS7" s="117"/>
      <c r="JW7" s="117"/>
      <c r="KA7" s="117"/>
      <c r="KE7" s="117"/>
      <c r="KI7" s="117"/>
      <c r="KM7" s="117"/>
      <c r="KQ7" s="117"/>
      <c r="KU7" s="117"/>
      <c r="KY7" s="117"/>
      <c r="LC7" s="117"/>
      <c r="LG7" s="117"/>
      <c r="LK7" s="117"/>
      <c r="LO7" s="117"/>
      <c r="LS7" s="117"/>
      <c r="LW7" s="117"/>
      <c r="MA7" s="117"/>
      <c r="ME7" s="117"/>
      <c r="MI7" s="117"/>
      <c r="MM7" s="117"/>
      <c r="MQ7" s="117"/>
      <c r="MU7" s="117"/>
      <c r="MY7" s="117"/>
      <c r="NC7" s="117"/>
      <c r="NG7" s="117"/>
      <c r="NK7" s="117"/>
      <c r="NO7" s="117"/>
      <c r="NS7" s="117"/>
      <c r="NW7" s="117"/>
      <c r="OA7" s="117"/>
      <c r="OE7" s="117"/>
      <c r="OI7" s="117"/>
      <c r="OM7" s="117"/>
      <c r="OQ7" s="117"/>
      <c r="OU7" s="117"/>
      <c r="OY7" s="117"/>
      <c r="PC7" s="117"/>
      <c r="PG7" s="117"/>
      <c r="PK7" s="117"/>
      <c r="PO7" s="117"/>
      <c r="PS7" s="117"/>
      <c r="PW7" s="117"/>
      <c r="QA7" s="117"/>
      <c r="QE7" s="117"/>
      <c r="QI7" s="117"/>
      <c r="QM7" s="117"/>
      <c r="QQ7" s="117"/>
      <c r="QU7" s="117"/>
      <c r="QY7" s="117"/>
      <c r="RC7" s="117"/>
      <c r="RG7" s="117"/>
      <c r="RK7" s="117"/>
      <c r="RO7" s="117"/>
      <c r="RS7" s="117"/>
      <c r="RW7" s="117"/>
      <c r="SA7" s="117"/>
      <c r="SE7" s="117"/>
      <c r="SI7" s="117"/>
      <c r="SM7" s="117"/>
      <c r="SQ7" s="117"/>
      <c r="SU7" s="117"/>
      <c r="SY7" s="117"/>
      <c r="TC7" s="117"/>
      <c r="TG7" s="117"/>
      <c r="TK7" s="117"/>
      <c r="TO7" s="117"/>
      <c r="TS7" s="117"/>
      <c r="TW7" s="117"/>
      <c r="UA7" s="117"/>
      <c r="UE7" s="117"/>
      <c r="UI7" s="117"/>
      <c r="UM7" s="117"/>
      <c r="UQ7" s="117"/>
      <c r="UU7" s="117"/>
      <c r="UY7" s="117"/>
      <c r="VC7" s="117"/>
      <c r="VG7" s="117"/>
      <c r="VK7" s="117"/>
      <c r="VO7" s="117"/>
      <c r="VS7" s="117"/>
      <c r="VW7" s="117"/>
      <c r="WA7" s="117"/>
      <c r="WE7" s="117"/>
      <c r="WI7" s="117"/>
      <c r="WM7" s="117"/>
      <c r="WQ7" s="117"/>
      <c r="WU7" s="117"/>
      <c r="WY7" s="117"/>
      <c r="XC7" s="117"/>
      <c r="XG7" s="117"/>
      <c r="XK7" s="117"/>
      <c r="XO7" s="117"/>
      <c r="XS7" s="117"/>
      <c r="XW7" s="117"/>
      <c r="YA7" s="117"/>
      <c r="YE7" s="117"/>
      <c r="YI7" s="117"/>
      <c r="YM7" s="117"/>
      <c r="YQ7" s="117"/>
      <c r="YU7" s="117"/>
      <c r="YY7" s="117"/>
      <c r="ZC7" s="117"/>
      <c r="ZG7" s="117"/>
      <c r="ZK7" s="117"/>
      <c r="ZO7" s="117"/>
      <c r="ZS7" s="117"/>
      <c r="ZW7" s="117"/>
      <c r="AAA7" s="117"/>
      <c r="AAE7" s="117"/>
      <c r="AAI7" s="117"/>
      <c r="AAM7" s="117"/>
      <c r="AAQ7" s="117"/>
      <c r="AAU7" s="117"/>
      <c r="AAY7" s="117"/>
      <c r="ABC7" s="117"/>
      <c r="ABG7" s="117"/>
      <c r="ABK7" s="117"/>
      <c r="ABO7" s="117"/>
      <c r="ABS7" s="117"/>
      <c r="ABW7" s="117"/>
      <c r="ACA7" s="117"/>
      <c r="ACE7" s="117"/>
      <c r="ACI7" s="117"/>
      <c r="ACM7" s="117"/>
      <c r="ACQ7" s="117"/>
      <c r="ACU7" s="117"/>
      <c r="ACY7" s="117"/>
      <c r="ADC7" s="117"/>
      <c r="ADG7" s="117"/>
      <c r="ADK7" s="117"/>
      <c r="ADO7" s="117"/>
      <c r="ADS7" s="117"/>
      <c r="ADW7" s="117"/>
      <c r="AEA7" s="117"/>
      <c r="AEE7" s="117"/>
      <c r="AEI7" s="117"/>
      <c r="AEM7" s="117"/>
      <c r="AEQ7" s="117"/>
      <c r="AEU7" s="117"/>
      <c r="AEY7" s="117"/>
      <c r="AFC7" s="117"/>
      <c r="AFG7" s="117"/>
      <c r="AFK7" s="117"/>
      <c r="AFO7" s="117"/>
      <c r="AFS7" s="117"/>
      <c r="AFW7" s="117"/>
      <c r="AGA7" s="117"/>
      <c r="AGE7" s="117"/>
      <c r="AGI7" s="117"/>
      <c r="AGM7" s="117"/>
      <c r="AGQ7" s="117"/>
      <c r="AGU7" s="117"/>
      <c r="AGY7" s="117"/>
      <c r="AHC7" s="117"/>
      <c r="AHG7" s="117"/>
      <c r="AHK7" s="117"/>
      <c r="AHO7" s="117"/>
      <c r="AHS7" s="117"/>
      <c r="AHW7" s="117"/>
      <c r="AIA7" s="117"/>
      <c r="AIE7" s="117"/>
      <c r="AII7" s="117"/>
      <c r="AIM7" s="117"/>
      <c r="AIQ7" s="117"/>
      <c r="AIU7" s="117"/>
      <c r="AIY7" s="117"/>
      <c r="AJC7" s="117"/>
      <c r="AJG7" s="117"/>
      <c r="AJK7" s="117"/>
      <c r="AJO7" s="117"/>
      <c r="AJS7" s="117"/>
      <c r="AJW7" s="117"/>
      <c r="AKA7" s="117"/>
      <c r="AKE7" s="117"/>
      <c r="AKI7" s="117"/>
      <c r="AKM7" s="117"/>
      <c r="AKQ7" s="117"/>
      <c r="AKU7" s="117"/>
      <c r="AKY7" s="117"/>
      <c r="ALC7" s="117"/>
      <c r="ALG7" s="117"/>
      <c r="ALK7" s="117"/>
      <c r="ALO7" s="117"/>
      <c r="ALS7" s="117"/>
      <c r="ALW7" s="117"/>
      <c r="AMA7" s="117"/>
      <c r="AME7" s="117"/>
      <c r="AMI7" s="117"/>
      <c r="AMM7" s="117"/>
      <c r="AMQ7" s="117"/>
      <c r="AMU7" s="117"/>
      <c r="AMY7" s="117"/>
      <c r="ANC7" s="117"/>
      <c r="ANG7" s="117"/>
      <c r="ANK7" s="117"/>
      <c r="ANO7" s="117"/>
      <c r="ANS7" s="117"/>
      <c r="ANW7" s="117"/>
      <c r="AOA7" s="117"/>
      <c r="AOE7" s="117"/>
      <c r="AOI7" s="117"/>
      <c r="AOM7" s="117"/>
      <c r="AOQ7" s="117"/>
      <c r="AOU7" s="117"/>
      <c r="AOY7" s="117"/>
      <c r="APC7" s="117"/>
      <c r="APG7" s="117"/>
      <c r="APK7" s="117"/>
      <c r="APO7" s="117"/>
      <c r="APS7" s="117"/>
      <c r="APW7" s="117"/>
      <c r="AQA7" s="117"/>
      <c r="AQE7" s="117"/>
      <c r="AQI7" s="117"/>
      <c r="AQM7" s="117"/>
      <c r="AQQ7" s="117"/>
      <c r="AQU7" s="117"/>
      <c r="AQY7" s="117"/>
      <c r="ARC7" s="117"/>
      <c r="ARG7" s="117"/>
      <c r="ARK7" s="117"/>
      <c r="ARO7" s="117"/>
      <c r="ARS7" s="117"/>
      <c r="ARW7" s="117"/>
      <c r="ASA7" s="117"/>
      <c r="ASE7" s="117"/>
      <c r="ASI7" s="117"/>
      <c r="ASM7" s="117"/>
      <c r="ASQ7" s="117"/>
      <c r="ASU7" s="117"/>
      <c r="ASY7" s="117"/>
      <c r="ATC7" s="117"/>
      <c r="ATG7" s="117"/>
      <c r="ATK7" s="117"/>
      <c r="ATO7" s="117"/>
      <c r="ATS7" s="117"/>
      <c r="ATW7" s="117"/>
      <c r="AUA7" s="117"/>
      <c r="AUE7" s="117"/>
      <c r="AUI7" s="117"/>
      <c r="AUM7" s="117"/>
      <c r="AUQ7" s="117"/>
      <c r="AUU7" s="117"/>
      <c r="AUY7" s="117"/>
      <c r="AVC7" s="117"/>
      <c r="AVG7" s="117"/>
      <c r="AVK7" s="117"/>
      <c r="AVO7" s="117"/>
      <c r="AVS7" s="117"/>
      <c r="AVW7" s="117"/>
      <c r="AWA7" s="117"/>
      <c r="AWE7" s="117"/>
      <c r="AWI7" s="117"/>
      <c r="AWM7" s="117"/>
      <c r="AWQ7" s="117"/>
      <c r="AWU7" s="117"/>
      <c r="AWY7" s="117"/>
      <c r="AXC7" s="117"/>
      <c r="AXG7" s="117"/>
      <c r="AXK7" s="117"/>
      <c r="AXO7" s="117"/>
      <c r="AXS7" s="117"/>
      <c r="AXW7" s="117"/>
      <c r="AYA7" s="117"/>
      <c r="AYE7" s="117"/>
      <c r="AYI7" s="117"/>
      <c r="AYM7" s="117"/>
      <c r="AYQ7" s="117"/>
      <c r="AYU7" s="117"/>
      <c r="AYY7" s="117"/>
      <c r="AZC7" s="117"/>
      <c r="AZG7" s="117"/>
      <c r="AZK7" s="117"/>
      <c r="AZO7" s="117"/>
      <c r="AZS7" s="117"/>
      <c r="AZW7" s="117"/>
      <c r="BAA7" s="117"/>
      <c r="BAE7" s="117"/>
      <c r="BAI7" s="117"/>
      <c r="BAM7" s="117"/>
      <c r="BAQ7" s="117"/>
      <c r="BAU7" s="117"/>
      <c r="BAY7" s="117"/>
      <c r="BBC7" s="117"/>
      <c r="BBG7" s="117"/>
      <c r="BBK7" s="117"/>
      <c r="BBO7" s="117"/>
      <c r="BBS7" s="117"/>
      <c r="BBW7" s="117"/>
      <c r="BCA7" s="117"/>
      <c r="BCE7" s="117"/>
      <c r="BCI7" s="117"/>
      <c r="BCM7" s="117"/>
      <c r="BCQ7" s="117"/>
      <c r="BCU7" s="117"/>
      <c r="BCY7" s="117"/>
      <c r="BDC7" s="117"/>
      <c r="BDG7" s="117"/>
      <c r="BDK7" s="117"/>
      <c r="BDO7" s="117"/>
      <c r="BDS7" s="117"/>
      <c r="BDW7" s="117"/>
      <c r="BEA7" s="117"/>
      <c r="BEE7" s="117"/>
      <c r="BEI7" s="117"/>
      <c r="BEM7" s="117"/>
      <c r="BEQ7" s="117"/>
      <c r="BEU7" s="117"/>
      <c r="BEY7" s="117"/>
      <c r="BFC7" s="117"/>
      <c r="BFG7" s="117"/>
      <c r="BFK7" s="117"/>
      <c r="BFO7" s="117"/>
      <c r="BFS7" s="117"/>
      <c r="BFW7" s="117"/>
      <c r="BGA7" s="117"/>
      <c r="BGE7" s="117"/>
      <c r="BGI7" s="117"/>
      <c r="BGM7" s="117"/>
      <c r="BGQ7" s="117"/>
      <c r="BGU7" s="117"/>
      <c r="BGY7" s="117"/>
      <c r="BHC7" s="117"/>
      <c r="BHG7" s="117"/>
      <c r="BHK7" s="117"/>
      <c r="BHO7" s="117"/>
      <c r="BHS7" s="117"/>
      <c r="BHW7" s="117"/>
      <c r="BIA7" s="117"/>
      <c r="BIE7" s="117"/>
      <c r="BII7" s="117"/>
      <c r="BIM7" s="117"/>
      <c r="BIQ7" s="117"/>
      <c r="BIU7" s="117"/>
      <c r="BIY7" s="117"/>
      <c r="BJC7" s="117"/>
      <c r="BJG7" s="117"/>
      <c r="BJK7" s="117"/>
      <c r="BJO7" s="117"/>
      <c r="BJS7" s="117"/>
      <c r="BJW7" s="117"/>
      <c r="BKA7" s="117"/>
      <c r="BKE7" s="117"/>
      <c r="BKI7" s="117"/>
      <c r="BKM7" s="117"/>
      <c r="BKQ7" s="117"/>
      <c r="BKU7" s="117"/>
      <c r="BKY7" s="117"/>
      <c r="BLC7" s="117"/>
      <c r="BLG7" s="117"/>
      <c r="BLK7" s="117"/>
      <c r="BLO7" s="117"/>
      <c r="BLS7" s="117"/>
      <c r="BLW7" s="117"/>
      <c r="BMA7" s="117"/>
      <c r="BME7" s="117"/>
      <c r="BMI7" s="117"/>
      <c r="BMM7" s="117"/>
      <c r="BMQ7" s="117"/>
      <c r="BMU7" s="117"/>
      <c r="BMY7" s="117"/>
      <c r="BNC7" s="117"/>
      <c r="BNG7" s="117"/>
      <c r="BNK7" s="117"/>
      <c r="BNO7" s="117"/>
      <c r="BNS7" s="117"/>
      <c r="BNW7" s="117"/>
      <c r="BOA7" s="117"/>
      <c r="BOE7" s="117"/>
      <c r="BOI7" s="117"/>
      <c r="BOM7" s="117"/>
      <c r="BOQ7" s="117"/>
      <c r="BOU7" s="117"/>
      <c r="BOY7" s="117"/>
      <c r="BPC7" s="117"/>
      <c r="BPG7" s="117"/>
      <c r="BPK7" s="117"/>
      <c r="BPO7" s="117"/>
      <c r="BPS7" s="117"/>
      <c r="BPW7" s="117"/>
      <c r="BQA7" s="117"/>
      <c r="BQE7" s="117"/>
      <c r="BQI7" s="117"/>
      <c r="BQM7" s="117"/>
      <c r="BQQ7" s="117"/>
      <c r="BQU7" s="117"/>
      <c r="BQY7" s="117"/>
      <c r="BRC7" s="117"/>
      <c r="BRG7" s="117"/>
      <c r="BRK7" s="117"/>
      <c r="BRO7" s="117"/>
      <c r="BRS7" s="117"/>
      <c r="BRW7" s="117"/>
      <c r="BSA7" s="117"/>
      <c r="BSE7" s="117"/>
      <c r="BSI7" s="117"/>
      <c r="BSM7" s="117"/>
      <c r="BSQ7" s="117"/>
      <c r="BSU7" s="117"/>
      <c r="BSY7" s="117"/>
      <c r="BTC7" s="117"/>
      <c r="BTG7" s="117"/>
      <c r="BTK7" s="117"/>
      <c r="BTO7" s="117"/>
      <c r="BTS7" s="117"/>
      <c r="BTW7" s="117"/>
      <c r="BUA7" s="117"/>
      <c r="BUE7" s="117"/>
      <c r="BUI7" s="117"/>
      <c r="BUM7" s="117"/>
      <c r="BUQ7" s="117"/>
      <c r="BUU7" s="117"/>
      <c r="BUY7" s="117"/>
      <c r="BVC7" s="117"/>
      <c r="BVG7" s="117"/>
      <c r="BVK7" s="117"/>
      <c r="BVO7" s="117"/>
      <c r="BVS7" s="117"/>
      <c r="BVW7" s="117"/>
      <c r="BWA7" s="117"/>
      <c r="BWE7" s="117"/>
      <c r="BWI7" s="117"/>
      <c r="BWM7" s="117"/>
      <c r="BWQ7" s="117"/>
      <c r="BWU7" s="117"/>
      <c r="BWY7" s="117"/>
      <c r="BXC7" s="117"/>
      <c r="BXG7" s="117"/>
      <c r="BXK7" s="117"/>
      <c r="BXO7" s="117"/>
      <c r="BXS7" s="117"/>
      <c r="BXW7" s="117"/>
      <c r="BYA7" s="117"/>
      <c r="BYE7" s="117"/>
      <c r="BYI7" s="117"/>
      <c r="BYM7" s="117"/>
      <c r="BYQ7" s="117"/>
      <c r="BYU7" s="117"/>
      <c r="BYY7" s="117"/>
      <c r="BZC7" s="117"/>
      <c r="BZG7" s="117"/>
      <c r="BZK7" s="117"/>
      <c r="BZO7" s="117"/>
      <c r="BZS7" s="117"/>
      <c r="BZW7" s="117"/>
      <c r="CAA7" s="117"/>
      <c r="CAE7" s="117"/>
      <c r="CAI7" s="117"/>
      <c r="CAM7" s="117"/>
      <c r="CAQ7" s="117"/>
      <c r="CAU7" s="117"/>
      <c r="CAY7" s="117"/>
      <c r="CBC7" s="117"/>
      <c r="CBG7" s="117"/>
      <c r="CBK7" s="117"/>
      <c r="CBO7" s="117"/>
      <c r="CBS7" s="117"/>
      <c r="CBW7" s="117"/>
      <c r="CCA7" s="117"/>
      <c r="CCE7" s="117"/>
      <c r="CCI7" s="117"/>
      <c r="CCM7" s="117"/>
      <c r="CCQ7" s="117"/>
      <c r="CCU7" s="117"/>
      <c r="CCY7" s="117"/>
      <c r="CDC7" s="117"/>
      <c r="CDG7" s="117"/>
      <c r="CDK7" s="117"/>
      <c r="CDO7" s="117"/>
      <c r="CDS7" s="117"/>
      <c r="CDW7" s="117"/>
      <c r="CEA7" s="117"/>
      <c r="CEE7" s="117"/>
      <c r="CEI7" s="117"/>
      <c r="CEM7" s="117"/>
      <c r="CEQ7" s="117"/>
      <c r="CEU7" s="117"/>
      <c r="CEY7" s="117"/>
      <c r="CFC7" s="117"/>
      <c r="CFG7" s="117"/>
      <c r="CFK7" s="117"/>
      <c r="CFO7" s="117"/>
      <c r="CFS7" s="117"/>
      <c r="CFW7" s="117"/>
      <c r="CGA7" s="117"/>
      <c r="CGE7" s="117"/>
      <c r="CGI7" s="117"/>
      <c r="CGM7" s="117"/>
      <c r="CGQ7" s="117"/>
      <c r="CGU7" s="117"/>
      <c r="CGY7" s="117"/>
      <c r="CHC7" s="117"/>
      <c r="CHG7" s="117"/>
      <c r="CHK7" s="117"/>
      <c r="CHO7" s="117"/>
      <c r="CHS7" s="117"/>
      <c r="CHW7" s="117"/>
      <c r="CIA7" s="117"/>
      <c r="CIE7" s="117"/>
      <c r="CII7" s="117"/>
      <c r="CIM7" s="117"/>
      <c r="CIQ7" s="117"/>
      <c r="CIU7" s="117"/>
      <c r="CIY7" s="117"/>
      <c r="CJC7" s="117"/>
      <c r="CJG7" s="117"/>
      <c r="CJK7" s="117"/>
      <c r="CJO7" s="117"/>
      <c r="CJS7" s="117"/>
      <c r="CJW7" s="117"/>
      <c r="CKA7" s="117"/>
      <c r="CKE7" s="117"/>
      <c r="CKI7" s="117"/>
      <c r="CKM7" s="117"/>
      <c r="CKQ7" s="117"/>
      <c r="CKU7" s="117"/>
      <c r="CKY7" s="117"/>
      <c r="CLC7" s="117"/>
      <c r="CLG7" s="117"/>
      <c r="CLK7" s="117"/>
      <c r="CLO7" s="117"/>
      <c r="CLS7" s="117"/>
      <c r="CLW7" s="117"/>
      <c r="CMA7" s="117"/>
      <c r="CME7" s="117"/>
      <c r="CMI7" s="117"/>
      <c r="CMM7" s="117"/>
      <c r="CMQ7" s="117"/>
      <c r="CMU7" s="117"/>
      <c r="CMY7" s="117"/>
      <c r="CNC7" s="117"/>
      <c r="CNG7" s="117"/>
      <c r="CNK7" s="117"/>
      <c r="CNO7" s="117"/>
      <c r="CNS7" s="117"/>
      <c r="CNW7" s="117"/>
      <c r="COA7" s="117"/>
      <c r="COE7" s="117"/>
      <c r="COI7" s="117"/>
      <c r="COM7" s="117"/>
      <c r="COQ7" s="117"/>
      <c r="COU7" s="117"/>
      <c r="COY7" s="117"/>
      <c r="CPC7" s="117"/>
      <c r="CPG7" s="117"/>
      <c r="CPK7" s="117"/>
      <c r="CPO7" s="117"/>
      <c r="CPS7" s="117"/>
      <c r="CPW7" s="117"/>
      <c r="CQA7" s="117"/>
      <c r="CQE7" s="117"/>
      <c r="CQI7" s="117"/>
      <c r="CQM7" s="117"/>
      <c r="CQQ7" s="117"/>
      <c r="CQU7" s="117"/>
      <c r="CQY7" s="117"/>
      <c r="CRC7" s="117"/>
      <c r="CRG7" s="117"/>
      <c r="CRK7" s="117"/>
      <c r="CRO7" s="117"/>
      <c r="CRS7" s="117"/>
      <c r="CRW7" s="117"/>
      <c r="CSA7" s="117"/>
      <c r="CSE7" s="117"/>
      <c r="CSI7" s="117"/>
      <c r="CSM7" s="117"/>
      <c r="CSQ7" s="117"/>
      <c r="CSU7" s="117"/>
      <c r="CSY7" s="117"/>
      <c r="CTC7" s="117"/>
      <c r="CTG7" s="117"/>
      <c r="CTK7" s="117"/>
      <c r="CTO7" s="117"/>
      <c r="CTS7" s="117"/>
      <c r="CTW7" s="117"/>
      <c r="CUA7" s="117"/>
      <c r="CUE7" s="117"/>
      <c r="CUI7" s="117"/>
      <c r="CUM7" s="117"/>
      <c r="CUQ7" s="117"/>
      <c r="CUU7" s="117"/>
      <c r="CUY7" s="117"/>
      <c r="CVC7" s="117"/>
      <c r="CVG7" s="117"/>
      <c r="CVK7" s="117"/>
      <c r="CVO7" s="117"/>
      <c r="CVS7" s="117"/>
      <c r="CVW7" s="117"/>
      <c r="CWA7" s="117"/>
      <c r="CWE7" s="117"/>
      <c r="CWI7" s="117"/>
      <c r="CWM7" s="117"/>
      <c r="CWQ7" s="117"/>
      <c r="CWU7" s="117"/>
      <c r="CWY7" s="117"/>
      <c r="CXC7" s="117"/>
      <c r="CXG7" s="117"/>
      <c r="CXK7" s="117"/>
      <c r="CXO7" s="117"/>
      <c r="CXS7" s="117"/>
      <c r="CXW7" s="117"/>
      <c r="CYA7" s="117"/>
      <c r="CYE7" s="117"/>
      <c r="CYI7" s="117"/>
      <c r="CYM7" s="117"/>
      <c r="CYQ7" s="117"/>
      <c r="CYU7" s="117"/>
      <c r="CYY7" s="117"/>
      <c r="CZC7" s="117"/>
      <c r="CZG7" s="117"/>
      <c r="CZK7" s="117"/>
      <c r="CZO7" s="117"/>
      <c r="CZS7" s="117"/>
      <c r="CZW7" s="117"/>
      <c r="DAA7" s="117"/>
      <c r="DAE7" s="117"/>
      <c r="DAI7" s="117"/>
      <c r="DAM7" s="117"/>
      <c r="DAQ7" s="117"/>
      <c r="DAU7" s="117"/>
      <c r="DAY7" s="117"/>
      <c r="DBC7" s="117"/>
      <c r="DBG7" s="117"/>
      <c r="DBK7" s="117"/>
      <c r="DBO7" s="117"/>
      <c r="DBS7" s="117"/>
      <c r="DBW7" s="117"/>
      <c r="DCA7" s="117"/>
      <c r="DCE7" s="117"/>
      <c r="DCI7" s="117"/>
      <c r="DCM7" s="117"/>
      <c r="DCQ7" s="117"/>
      <c r="DCU7" s="117"/>
      <c r="DCY7" s="117"/>
      <c r="DDC7" s="117"/>
      <c r="DDG7" s="117"/>
      <c r="DDK7" s="117"/>
      <c r="DDO7" s="117"/>
      <c r="DDS7" s="117"/>
      <c r="DDW7" s="117"/>
      <c r="DEA7" s="117"/>
      <c r="DEE7" s="117"/>
      <c r="DEI7" s="117"/>
      <c r="DEM7" s="117"/>
      <c r="DEQ7" s="117"/>
      <c r="DEU7" s="117"/>
      <c r="DEY7" s="117"/>
      <c r="DFC7" s="117"/>
      <c r="DFG7" s="117"/>
      <c r="DFK7" s="117"/>
      <c r="DFO7" s="117"/>
      <c r="DFS7" s="117"/>
      <c r="DFW7" s="117"/>
      <c r="DGA7" s="117"/>
      <c r="DGE7" s="117"/>
      <c r="DGI7" s="117"/>
      <c r="DGM7" s="117"/>
      <c r="DGQ7" s="117"/>
      <c r="DGU7" s="117"/>
      <c r="DGY7" s="117"/>
      <c r="DHC7" s="117"/>
      <c r="DHG7" s="117"/>
      <c r="DHK7" s="117"/>
      <c r="DHO7" s="117"/>
      <c r="DHS7" s="117"/>
      <c r="DHW7" s="117"/>
      <c r="DIA7" s="117"/>
      <c r="DIE7" s="117"/>
      <c r="DII7" s="117"/>
      <c r="DIM7" s="117"/>
      <c r="DIQ7" s="117"/>
      <c r="DIU7" s="117"/>
      <c r="DIY7" s="117"/>
      <c r="DJC7" s="117"/>
      <c r="DJG7" s="117"/>
      <c r="DJK7" s="117"/>
      <c r="DJO7" s="117"/>
      <c r="DJS7" s="117"/>
      <c r="DJW7" s="117"/>
      <c r="DKA7" s="117"/>
      <c r="DKE7" s="117"/>
      <c r="DKI7" s="117"/>
      <c r="DKM7" s="117"/>
      <c r="DKQ7" s="117"/>
      <c r="DKU7" s="117"/>
      <c r="DKY7" s="117"/>
      <c r="DLC7" s="117"/>
      <c r="DLG7" s="117"/>
      <c r="DLK7" s="117"/>
      <c r="DLO7" s="117"/>
      <c r="DLS7" s="117"/>
      <c r="DLW7" s="117"/>
      <c r="DMA7" s="117"/>
      <c r="DME7" s="117"/>
      <c r="DMI7" s="117"/>
      <c r="DMM7" s="117"/>
      <c r="DMQ7" s="117"/>
      <c r="DMU7" s="117"/>
      <c r="DMY7" s="117"/>
      <c r="DNC7" s="117"/>
      <c r="DNG7" s="117"/>
      <c r="DNK7" s="117"/>
      <c r="DNO7" s="117"/>
      <c r="DNS7" s="117"/>
      <c r="DNW7" s="117"/>
      <c r="DOA7" s="117"/>
      <c r="DOE7" s="117"/>
      <c r="DOI7" s="117"/>
      <c r="DOM7" s="117"/>
      <c r="DOQ7" s="117"/>
      <c r="DOU7" s="117"/>
      <c r="DOY7" s="117"/>
      <c r="DPC7" s="117"/>
      <c r="DPG7" s="117"/>
      <c r="DPK7" s="117"/>
      <c r="DPO7" s="117"/>
      <c r="DPS7" s="117"/>
      <c r="DPW7" s="117"/>
      <c r="DQA7" s="117"/>
      <c r="DQE7" s="117"/>
      <c r="DQI7" s="117"/>
      <c r="DQM7" s="117"/>
      <c r="DQQ7" s="117"/>
      <c r="DQU7" s="117"/>
      <c r="DQY7" s="117"/>
      <c r="DRC7" s="117"/>
      <c r="DRG7" s="117"/>
      <c r="DRK7" s="117"/>
      <c r="DRO7" s="117"/>
      <c r="DRS7" s="117"/>
      <c r="DRW7" s="117"/>
      <c r="DSA7" s="117"/>
      <c r="DSE7" s="117"/>
      <c r="DSI7" s="117"/>
      <c r="DSM7" s="117"/>
      <c r="DSQ7" s="117"/>
      <c r="DSU7" s="117"/>
      <c r="DSY7" s="117"/>
      <c r="DTC7" s="117"/>
      <c r="DTG7" s="117"/>
      <c r="DTK7" s="117"/>
      <c r="DTO7" s="117"/>
      <c r="DTS7" s="117"/>
      <c r="DTW7" s="117"/>
      <c r="DUA7" s="117"/>
      <c r="DUE7" s="117"/>
      <c r="DUI7" s="117"/>
      <c r="DUM7" s="117"/>
      <c r="DUQ7" s="117"/>
      <c r="DUU7" s="117"/>
      <c r="DUY7" s="117"/>
      <c r="DVC7" s="117"/>
      <c r="DVG7" s="117"/>
      <c r="DVK7" s="117"/>
      <c r="DVO7" s="117"/>
      <c r="DVS7" s="117"/>
      <c r="DVW7" s="117"/>
      <c r="DWA7" s="117"/>
      <c r="DWE7" s="117"/>
      <c r="DWI7" s="117"/>
      <c r="DWM7" s="117"/>
      <c r="DWQ7" s="117"/>
      <c r="DWU7" s="117"/>
      <c r="DWY7" s="117"/>
      <c r="DXC7" s="117"/>
      <c r="DXG7" s="117"/>
      <c r="DXK7" s="117"/>
      <c r="DXO7" s="117"/>
      <c r="DXS7" s="117"/>
      <c r="DXW7" s="117"/>
      <c r="DYA7" s="117"/>
      <c r="DYE7" s="117"/>
      <c r="DYI7" s="117"/>
      <c r="DYM7" s="117"/>
      <c r="DYQ7" s="117"/>
      <c r="DYU7" s="117"/>
      <c r="DYY7" s="117"/>
      <c r="DZC7" s="117"/>
      <c r="DZG7" s="117"/>
      <c r="DZK7" s="117"/>
      <c r="DZO7" s="117"/>
      <c r="DZS7" s="117"/>
      <c r="DZW7" s="117"/>
      <c r="EAA7" s="117"/>
      <c r="EAE7" s="117"/>
      <c r="EAI7" s="117"/>
      <c r="EAM7" s="117"/>
      <c r="EAQ7" s="117"/>
      <c r="EAU7" s="117"/>
      <c r="EAY7" s="117"/>
      <c r="EBC7" s="117"/>
      <c r="EBG7" s="117"/>
      <c r="EBK7" s="117"/>
      <c r="EBO7" s="117"/>
      <c r="EBS7" s="117"/>
      <c r="EBW7" s="117"/>
      <c r="ECA7" s="117"/>
      <c r="ECE7" s="117"/>
      <c r="ECI7" s="117"/>
      <c r="ECM7" s="117"/>
      <c r="ECQ7" s="117"/>
      <c r="ECU7" s="117"/>
      <c r="ECY7" s="117"/>
      <c r="EDC7" s="117"/>
      <c r="EDG7" s="117"/>
      <c r="EDK7" s="117"/>
      <c r="EDO7" s="117"/>
      <c r="EDS7" s="117"/>
      <c r="EDW7" s="117"/>
      <c r="EEA7" s="117"/>
      <c r="EEE7" s="117"/>
      <c r="EEI7" s="117"/>
      <c r="EEM7" s="117"/>
      <c r="EEQ7" s="117"/>
      <c r="EEU7" s="117"/>
      <c r="EEY7" s="117"/>
      <c r="EFC7" s="117"/>
      <c r="EFG7" s="117"/>
      <c r="EFK7" s="117"/>
      <c r="EFO7" s="117"/>
      <c r="EFS7" s="117"/>
      <c r="EFW7" s="117"/>
      <c r="EGA7" s="117"/>
      <c r="EGE7" s="117"/>
      <c r="EGI7" s="117"/>
      <c r="EGM7" s="117"/>
      <c r="EGQ7" s="117"/>
      <c r="EGU7" s="117"/>
      <c r="EGY7" s="117"/>
      <c r="EHC7" s="117"/>
      <c r="EHG7" s="117"/>
      <c r="EHK7" s="117"/>
      <c r="EHO7" s="117"/>
      <c r="EHS7" s="117"/>
      <c r="EHW7" s="117"/>
      <c r="EIA7" s="117"/>
      <c r="EIE7" s="117"/>
      <c r="EII7" s="117"/>
      <c r="EIM7" s="117"/>
      <c r="EIQ7" s="117"/>
      <c r="EIU7" s="117"/>
      <c r="EIY7" s="117"/>
      <c r="EJC7" s="117"/>
      <c r="EJG7" s="117"/>
      <c r="EJK7" s="117"/>
      <c r="EJO7" s="117"/>
      <c r="EJS7" s="117"/>
      <c r="EJW7" s="117"/>
      <c r="EKA7" s="117"/>
      <c r="EKE7" s="117"/>
      <c r="EKI7" s="117"/>
      <c r="EKM7" s="117"/>
      <c r="EKQ7" s="117"/>
      <c r="EKU7" s="117"/>
      <c r="EKY7" s="117"/>
      <c r="ELC7" s="117"/>
      <c r="ELG7" s="117"/>
      <c r="ELK7" s="117"/>
      <c r="ELO7" s="117"/>
      <c r="ELS7" s="117"/>
      <c r="ELW7" s="117"/>
      <c r="EMA7" s="117"/>
      <c r="EME7" s="117"/>
      <c r="EMI7" s="117"/>
      <c r="EMM7" s="117"/>
      <c r="EMQ7" s="117"/>
      <c r="EMU7" s="117"/>
      <c r="EMY7" s="117"/>
      <c r="ENC7" s="117"/>
      <c r="ENG7" s="117"/>
      <c r="ENK7" s="117"/>
      <c r="ENO7" s="117"/>
      <c r="ENS7" s="117"/>
      <c r="ENW7" s="117"/>
      <c r="EOA7" s="117"/>
      <c r="EOE7" s="117"/>
      <c r="EOI7" s="117"/>
      <c r="EOM7" s="117"/>
      <c r="EOQ7" s="117"/>
      <c r="EOU7" s="117"/>
      <c r="EOY7" s="117"/>
      <c r="EPC7" s="117"/>
      <c r="EPG7" s="117"/>
      <c r="EPK7" s="117"/>
      <c r="EPO7" s="117"/>
      <c r="EPS7" s="117"/>
      <c r="EPW7" s="117"/>
      <c r="EQA7" s="117"/>
      <c r="EQE7" s="117"/>
      <c r="EQI7" s="117"/>
      <c r="EQM7" s="117"/>
      <c r="EQQ7" s="117"/>
      <c r="EQU7" s="117"/>
      <c r="EQY7" s="117"/>
      <c r="ERC7" s="117"/>
      <c r="ERG7" s="117"/>
      <c r="ERK7" s="117"/>
      <c r="ERO7" s="117"/>
      <c r="ERS7" s="117"/>
      <c r="ERW7" s="117"/>
      <c r="ESA7" s="117"/>
      <c r="ESE7" s="117"/>
      <c r="ESI7" s="117"/>
      <c r="ESM7" s="117"/>
      <c r="ESQ7" s="117"/>
      <c r="ESU7" s="117"/>
      <c r="ESY7" s="117"/>
      <c r="ETC7" s="117"/>
      <c r="ETG7" s="117"/>
      <c r="ETK7" s="117"/>
      <c r="ETO7" s="117"/>
      <c r="ETS7" s="117"/>
      <c r="ETW7" s="117"/>
      <c r="EUA7" s="117"/>
      <c r="EUE7" s="117"/>
      <c r="EUI7" s="117"/>
      <c r="EUM7" s="117"/>
      <c r="EUQ7" s="117"/>
      <c r="EUU7" s="117"/>
      <c r="EUY7" s="117"/>
      <c r="EVC7" s="117"/>
      <c r="EVG7" s="117"/>
      <c r="EVK7" s="117"/>
      <c r="EVO7" s="117"/>
      <c r="EVS7" s="117"/>
      <c r="EVW7" s="117"/>
      <c r="EWA7" s="117"/>
      <c r="EWE7" s="117"/>
      <c r="EWI7" s="117"/>
      <c r="EWM7" s="117"/>
      <c r="EWQ7" s="117"/>
      <c r="EWU7" s="117"/>
      <c r="EWY7" s="117"/>
      <c r="EXC7" s="117"/>
      <c r="EXG7" s="117"/>
      <c r="EXK7" s="117"/>
      <c r="EXO7" s="117"/>
      <c r="EXS7" s="117"/>
      <c r="EXW7" s="117"/>
      <c r="EYA7" s="117"/>
      <c r="EYE7" s="117"/>
      <c r="EYI7" s="117"/>
      <c r="EYM7" s="117"/>
      <c r="EYQ7" s="117"/>
      <c r="EYU7" s="117"/>
      <c r="EYY7" s="117"/>
      <c r="EZC7" s="117"/>
      <c r="EZG7" s="117"/>
      <c r="EZK7" s="117"/>
      <c r="EZO7" s="117"/>
      <c r="EZS7" s="117"/>
      <c r="EZW7" s="117"/>
      <c r="FAA7" s="117"/>
      <c r="FAE7" s="117"/>
      <c r="FAI7" s="117"/>
      <c r="FAM7" s="117"/>
      <c r="FAQ7" s="117"/>
      <c r="FAU7" s="117"/>
      <c r="FAY7" s="117"/>
      <c r="FBC7" s="117"/>
      <c r="FBG7" s="117"/>
      <c r="FBK7" s="117"/>
      <c r="FBO7" s="117"/>
      <c r="FBS7" s="117"/>
      <c r="FBW7" s="117"/>
      <c r="FCA7" s="117"/>
      <c r="FCE7" s="117"/>
      <c r="FCI7" s="117"/>
      <c r="FCM7" s="117"/>
      <c r="FCQ7" s="117"/>
      <c r="FCU7" s="117"/>
      <c r="FCY7" s="117"/>
      <c r="FDC7" s="117"/>
      <c r="FDG7" s="117"/>
      <c r="FDK7" s="117"/>
      <c r="FDO7" s="117"/>
      <c r="FDS7" s="117"/>
      <c r="FDW7" s="117"/>
      <c r="FEA7" s="117"/>
      <c r="FEE7" s="117"/>
      <c r="FEI7" s="117"/>
      <c r="FEM7" s="117"/>
      <c r="FEQ7" s="117"/>
      <c r="FEU7" s="117"/>
      <c r="FEY7" s="117"/>
      <c r="FFC7" s="117"/>
      <c r="FFG7" s="117"/>
      <c r="FFK7" s="117"/>
      <c r="FFO7" s="117"/>
      <c r="FFS7" s="117"/>
      <c r="FFW7" s="117"/>
      <c r="FGA7" s="117"/>
      <c r="FGE7" s="117"/>
      <c r="FGI7" s="117"/>
      <c r="FGM7" s="117"/>
      <c r="FGQ7" s="117"/>
      <c r="FGU7" s="117"/>
      <c r="FGY7" s="117"/>
      <c r="FHC7" s="117"/>
      <c r="FHG7" s="117"/>
      <c r="FHK7" s="117"/>
      <c r="FHO7" s="117"/>
      <c r="FHS7" s="117"/>
      <c r="FHW7" s="117"/>
      <c r="FIA7" s="117"/>
      <c r="FIE7" s="117"/>
      <c r="FII7" s="117"/>
      <c r="FIM7" s="117"/>
      <c r="FIQ7" s="117"/>
      <c r="FIU7" s="117"/>
      <c r="FIY7" s="117"/>
      <c r="FJC7" s="117"/>
      <c r="FJG7" s="117"/>
      <c r="FJK7" s="117"/>
      <c r="FJO7" s="117"/>
      <c r="FJS7" s="117"/>
      <c r="FJW7" s="117"/>
      <c r="FKA7" s="117"/>
      <c r="FKE7" s="117"/>
      <c r="FKI7" s="117"/>
      <c r="FKM7" s="117"/>
      <c r="FKQ7" s="117"/>
      <c r="FKU7" s="117"/>
      <c r="FKY7" s="117"/>
      <c r="FLC7" s="117"/>
      <c r="FLG7" s="117"/>
      <c r="FLK7" s="117"/>
      <c r="FLO7" s="117"/>
      <c r="FLS7" s="117"/>
      <c r="FLW7" s="117"/>
      <c r="FMA7" s="117"/>
      <c r="FME7" s="117"/>
      <c r="FMI7" s="117"/>
      <c r="FMM7" s="117"/>
      <c r="FMQ7" s="117"/>
      <c r="FMU7" s="117"/>
      <c r="FMY7" s="117"/>
      <c r="FNC7" s="117"/>
      <c r="FNG7" s="117"/>
      <c r="FNK7" s="117"/>
      <c r="FNO7" s="117"/>
      <c r="FNS7" s="117"/>
      <c r="FNW7" s="117"/>
      <c r="FOA7" s="117"/>
      <c r="FOE7" s="117"/>
      <c r="FOI7" s="117"/>
      <c r="FOM7" s="117"/>
      <c r="FOQ7" s="117"/>
      <c r="FOU7" s="117"/>
      <c r="FOY7" s="117"/>
      <c r="FPC7" s="117"/>
      <c r="FPG7" s="117"/>
      <c r="FPK7" s="117"/>
      <c r="FPO7" s="117"/>
      <c r="FPS7" s="117"/>
      <c r="FPW7" s="117"/>
      <c r="FQA7" s="117"/>
      <c r="FQE7" s="117"/>
      <c r="FQI7" s="117"/>
      <c r="FQM7" s="117"/>
      <c r="FQQ7" s="117"/>
      <c r="FQU7" s="117"/>
      <c r="FQY7" s="117"/>
      <c r="FRC7" s="117"/>
      <c r="FRG7" s="117"/>
      <c r="FRK7" s="117"/>
      <c r="FRO7" s="117"/>
      <c r="FRS7" s="117"/>
      <c r="FRW7" s="117"/>
      <c r="FSA7" s="117"/>
      <c r="FSE7" s="117"/>
      <c r="FSI7" s="117"/>
      <c r="FSM7" s="117"/>
      <c r="FSQ7" s="117"/>
      <c r="FSU7" s="117"/>
      <c r="FSY7" s="117"/>
      <c r="FTC7" s="117"/>
      <c r="FTG7" s="117"/>
      <c r="FTK7" s="117"/>
      <c r="FTO7" s="117"/>
      <c r="FTS7" s="117"/>
      <c r="FTW7" s="117"/>
      <c r="FUA7" s="117"/>
      <c r="FUE7" s="117"/>
      <c r="FUI7" s="117"/>
      <c r="FUM7" s="117"/>
      <c r="FUQ7" s="117"/>
      <c r="FUU7" s="117"/>
      <c r="FUY7" s="117"/>
      <c r="FVC7" s="117"/>
      <c r="FVG7" s="117"/>
      <c r="FVK7" s="117"/>
      <c r="FVO7" s="117"/>
      <c r="FVS7" s="117"/>
      <c r="FVW7" s="117"/>
      <c r="FWA7" s="117"/>
      <c r="FWE7" s="117"/>
      <c r="FWI7" s="117"/>
      <c r="FWM7" s="117"/>
      <c r="FWQ7" s="117"/>
      <c r="FWU7" s="117"/>
      <c r="FWY7" s="117"/>
      <c r="FXC7" s="117"/>
      <c r="FXG7" s="117"/>
      <c r="FXK7" s="117"/>
      <c r="FXO7" s="117"/>
      <c r="FXS7" s="117"/>
      <c r="FXW7" s="117"/>
      <c r="FYA7" s="117"/>
      <c r="FYE7" s="117"/>
      <c r="FYI7" s="117"/>
      <c r="FYM7" s="117"/>
      <c r="FYQ7" s="117"/>
      <c r="FYU7" s="117"/>
      <c r="FYY7" s="117"/>
      <c r="FZC7" s="117"/>
      <c r="FZG7" s="117"/>
      <c r="FZK7" s="117"/>
      <c r="FZO7" s="117"/>
      <c r="FZS7" s="117"/>
      <c r="FZW7" s="117"/>
      <c r="GAA7" s="117"/>
      <c r="GAE7" s="117"/>
      <c r="GAI7" s="117"/>
      <c r="GAM7" s="117"/>
      <c r="GAQ7" s="117"/>
      <c r="GAU7" s="117"/>
      <c r="GAY7" s="117"/>
      <c r="GBC7" s="117"/>
      <c r="GBG7" s="117"/>
      <c r="GBK7" s="117"/>
      <c r="GBO7" s="117"/>
      <c r="GBS7" s="117"/>
      <c r="GBW7" s="117"/>
      <c r="GCA7" s="117"/>
      <c r="GCE7" s="117"/>
      <c r="GCI7" s="117"/>
      <c r="GCM7" s="117"/>
      <c r="GCQ7" s="117"/>
      <c r="GCU7" s="117"/>
      <c r="GCY7" s="117"/>
      <c r="GDC7" s="117"/>
      <c r="GDG7" s="117"/>
      <c r="GDK7" s="117"/>
      <c r="GDO7" s="117"/>
      <c r="GDS7" s="117"/>
      <c r="GDW7" s="117"/>
      <c r="GEA7" s="117"/>
      <c r="GEE7" s="117"/>
      <c r="GEI7" s="117"/>
      <c r="GEM7" s="117"/>
      <c r="GEQ7" s="117"/>
      <c r="GEU7" s="117"/>
      <c r="GEY7" s="117"/>
      <c r="GFC7" s="117"/>
      <c r="GFG7" s="117"/>
      <c r="GFK7" s="117"/>
      <c r="GFO7" s="117"/>
      <c r="GFS7" s="117"/>
      <c r="GFW7" s="117"/>
      <c r="GGA7" s="117"/>
      <c r="GGE7" s="117"/>
      <c r="GGI7" s="117"/>
      <c r="GGM7" s="117"/>
      <c r="GGQ7" s="117"/>
      <c r="GGU7" s="117"/>
      <c r="GGY7" s="117"/>
      <c r="GHC7" s="117"/>
      <c r="GHG7" s="117"/>
      <c r="GHK7" s="117"/>
      <c r="GHO7" s="117"/>
      <c r="GHS7" s="117"/>
      <c r="GHW7" s="117"/>
      <c r="GIA7" s="117"/>
      <c r="GIE7" s="117"/>
      <c r="GII7" s="117"/>
      <c r="GIM7" s="117"/>
      <c r="GIQ7" s="117"/>
      <c r="GIU7" s="117"/>
      <c r="GIY7" s="117"/>
      <c r="GJC7" s="117"/>
      <c r="GJG7" s="117"/>
      <c r="GJK7" s="117"/>
      <c r="GJO7" s="117"/>
      <c r="GJS7" s="117"/>
      <c r="GJW7" s="117"/>
      <c r="GKA7" s="117"/>
      <c r="GKE7" s="117"/>
      <c r="GKI7" s="117"/>
      <c r="GKM7" s="117"/>
      <c r="GKQ7" s="117"/>
      <c r="GKU7" s="117"/>
      <c r="GKY7" s="117"/>
      <c r="GLC7" s="117"/>
      <c r="GLG7" s="117"/>
      <c r="GLK7" s="117"/>
      <c r="GLO7" s="117"/>
      <c r="GLS7" s="117"/>
      <c r="GLW7" s="117"/>
      <c r="GMA7" s="117"/>
      <c r="GME7" s="117"/>
      <c r="GMI7" s="117"/>
      <c r="GMM7" s="117"/>
      <c r="GMQ7" s="117"/>
      <c r="GMU7" s="117"/>
      <c r="GMY7" s="117"/>
      <c r="GNC7" s="117"/>
      <c r="GNG7" s="117"/>
      <c r="GNK7" s="117"/>
      <c r="GNO7" s="117"/>
      <c r="GNS7" s="117"/>
      <c r="GNW7" s="117"/>
      <c r="GOA7" s="117"/>
      <c r="GOE7" s="117"/>
      <c r="GOI7" s="117"/>
      <c r="GOM7" s="117"/>
      <c r="GOQ7" s="117"/>
      <c r="GOU7" s="117"/>
      <c r="GOY7" s="117"/>
      <c r="GPC7" s="117"/>
      <c r="GPG7" s="117"/>
      <c r="GPK7" s="117"/>
      <c r="GPO7" s="117"/>
      <c r="GPS7" s="117"/>
      <c r="GPW7" s="117"/>
      <c r="GQA7" s="117"/>
      <c r="GQE7" s="117"/>
      <c r="GQI7" s="117"/>
      <c r="GQM7" s="117"/>
      <c r="GQQ7" s="117"/>
      <c r="GQU7" s="117"/>
      <c r="GQY7" s="117"/>
      <c r="GRC7" s="117"/>
      <c r="GRG7" s="117"/>
      <c r="GRK7" s="117"/>
      <c r="GRO7" s="117"/>
      <c r="GRS7" s="117"/>
      <c r="GRW7" s="117"/>
      <c r="GSA7" s="117"/>
      <c r="GSE7" s="117"/>
      <c r="GSI7" s="117"/>
      <c r="GSM7" s="117"/>
      <c r="GSQ7" s="117"/>
      <c r="GSU7" s="117"/>
      <c r="GSY7" s="117"/>
      <c r="GTC7" s="117"/>
      <c r="GTG7" s="117"/>
      <c r="GTK7" s="117"/>
      <c r="GTO7" s="117"/>
      <c r="GTS7" s="117"/>
      <c r="GTW7" s="117"/>
      <c r="GUA7" s="117"/>
      <c r="GUE7" s="117"/>
      <c r="GUI7" s="117"/>
      <c r="GUM7" s="117"/>
      <c r="GUQ7" s="117"/>
      <c r="GUU7" s="117"/>
      <c r="GUY7" s="117"/>
      <c r="GVC7" s="117"/>
      <c r="GVG7" s="117"/>
      <c r="GVK7" s="117"/>
      <c r="GVO7" s="117"/>
      <c r="GVS7" s="117"/>
      <c r="GVW7" s="117"/>
      <c r="GWA7" s="117"/>
      <c r="GWE7" s="117"/>
      <c r="GWI7" s="117"/>
      <c r="GWM7" s="117"/>
      <c r="GWQ7" s="117"/>
      <c r="GWU7" s="117"/>
      <c r="GWY7" s="117"/>
      <c r="GXC7" s="117"/>
      <c r="GXG7" s="117"/>
      <c r="GXK7" s="117"/>
      <c r="GXO7" s="117"/>
      <c r="GXS7" s="117"/>
      <c r="GXW7" s="117"/>
      <c r="GYA7" s="117"/>
      <c r="GYE7" s="117"/>
      <c r="GYI7" s="117"/>
      <c r="GYM7" s="117"/>
      <c r="GYQ7" s="117"/>
      <c r="GYU7" s="117"/>
      <c r="GYY7" s="117"/>
      <c r="GZC7" s="117"/>
      <c r="GZG7" s="117"/>
      <c r="GZK7" s="117"/>
      <c r="GZO7" s="117"/>
      <c r="GZS7" s="117"/>
      <c r="GZW7" s="117"/>
      <c r="HAA7" s="117"/>
      <c r="HAE7" s="117"/>
      <c r="HAI7" s="117"/>
      <c r="HAM7" s="117"/>
      <c r="HAQ7" s="117"/>
      <c r="HAU7" s="117"/>
      <c r="HAY7" s="117"/>
      <c r="HBC7" s="117"/>
      <c r="HBG7" s="117"/>
      <c r="HBK7" s="117"/>
      <c r="HBO7" s="117"/>
      <c r="HBS7" s="117"/>
      <c r="HBW7" s="117"/>
      <c r="HCA7" s="117"/>
      <c r="HCE7" s="117"/>
      <c r="HCI7" s="117"/>
      <c r="HCM7" s="117"/>
      <c r="HCQ7" s="117"/>
      <c r="HCU7" s="117"/>
      <c r="HCY7" s="117"/>
      <c r="HDC7" s="117"/>
      <c r="HDG7" s="117"/>
      <c r="HDK7" s="117"/>
      <c r="HDO7" s="117"/>
      <c r="HDS7" s="117"/>
      <c r="HDW7" s="117"/>
      <c r="HEA7" s="117"/>
      <c r="HEE7" s="117"/>
      <c r="HEI7" s="117"/>
      <c r="HEM7" s="117"/>
      <c r="HEQ7" s="117"/>
      <c r="HEU7" s="117"/>
      <c r="HEY7" s="117"/>
      <c r="HFC7" s="117"/>
      <c r="HFG7" s="117"/>
      <c r="HFK7" s="117"/>
      <c r="HFO7" s="117"/>
      <c r="HFS7" s="117"/>
      <c r="HFW7" s="117"/>
      <c r="HGA7" s="117"/>
      <c r="HGE7" s="117"/>
      <c r="HGI7" s="117"/>
      <c r="HGM7" s="117"/>
      <c r="HGQ7" s="117"/>
      <c r="HGU7" s="117"/>
      <c r="HGY7" s="117"/>
      <c r="HHC7" s="117"/>
      <c r="HHG7" s="117"/>
      <c r="HHK7" s="117"/>
      <c r="HHO7" s="117"/>
      <c r="HHS7" s="117"/>
      <c r="HHW7" s="117"/>
      <c r="HIA7" s="117"/>
      <c r="HIE7" s="117"/>
      <c r="HII7" s="117"/>
      <c r="HIM7" s="117"/>
      <c r="HIQ7" s="117"/>
      <c r="HIU7" s="117"/>
      <c r="HIY7" s="117"/>
      <c r="HJC7" s="117"/>
      <c r="HJG7" s="117"/>
      <c r="HJK7" s="117"/>
      <c r="HJO7" s="117"/>
      <c r="HJS7" s="117"/>
      <c r="HJW7" s="117"/>
      <c r="HKA7" s="117"/>
      <c r="HKE7" s="117"/>
      <c r="HKI7" s="117"/>
      <c r="HKM7" s="117"/>
      <c r="HKQ7" s="117"/>
      <c r="HKU7" s="117"/>
      <c r="HKY7" s="117"/>
      <c r="HLC7" s="117"/>
      <c r="HLG7" s="117"/>
      <c r="HLK7" s="117"/>
      <c r="HLO7" s="117"/>
      <c r="HLS7" s="117"/>
      <c r="HLW7" s="117"/>
      <c r="HMA7" s="117"/>
      <c r="HME7" s="117"/>
      <c r="HMI7" s="117"/>
      <c r="HMM7" s="117"/>
      <c r="HMQ7" s="117"/>
      <c r="HMU7" s="117"/>
      <c r="HMY7" s="117"/>
      <c r="HNC7" s="117"/>
      <c r="HNG7" s="117"/>
      <c r="HNK7" s="117"/>
      <c r="HNO7" s="117"/>
      <c r="HNS7" s="117"/>
      <c r="HNW7" s="117"/>
      <c r="HOA7" s="117"/>
      <c r="HOE7" s="117"/>
      <c r="HOI7" s="117"/>
      <c r="HOM7" s="117"/>
      <c r="HOQ7" s="117"/>
      <c r="HOU7" s="117"/>
      <c r="HOY7" s="117"/>
      <c r="HPC7" s="117"/>
      <c r="HPG7" s="117"/>
      <c r="HPK7" s="117"/>
      <c r="HPO7" s="117"/>
      <c r="HPS7" s="117"/>
      <c r="HPW7" s="117"/>
      <c r="HQA7" s="117"/>
      <c r="HQE7" s="117"/>
      <c r="HQI7" s="117"/>
      <c r="HQM7" s="117"/>
      <c r="HQQ7" s="117"/>
      <c r="HQU7" s="117"/>
      <c r="HQY7" s="117"/>
      <c r="HRC7" s="117"/>
      <c r="HRG7" s="117"/>
      <c r="HRK7" s="117"/>
      <c r="HRO7" s="117"/>
      <c r="HRS7" s="117"/>
      <c r="HRW7" s="117"/>
      <c r="HSA7" s="117"/>
      <c r="HSE7" s="117"/>
      <c r="HSI7" s="117"/>
      <c r="HSM7" s="117"/>
      <c r="HSQ7" s="117"/>
      <c r="HSU7" s="117"/>
      <c r="HSY7" s="117"/>
      <c r="HTC7" s="117"/>
      <c r="HTG7" s="117"/>
      <c r="HTK7" s="117"/>
      <c r="HTO7" s="117"/>
      <c r="HTS7" s="117"/>
      <c r="HTW7" s="117"/>
      <c r="HUA7" s="117"/>
      <c r="HUE7" s="117"/>
      <c r="HUI7" s="117"/>
      <c r="HUM7" s="117"/>
      <c r="HUQ7" s="117"/>
      <c r="HUU7" s="117"/>
      <c r="HUY7" s="117"/>
      <c r="HVC7" s="117"/>
      <c r="HVG7" s="117"/>
      <c r="HVK7" s="117"/>
      <c r="HVO7" s="117"/>
      <c r="HVS7" s="117"/>
      <c r="HVW7" s="117"/>
      <c r="HWA7" s="117"/>
      <c r="HWE7" s="117"/>
      <c r="HWI7" s="117"/>
      <c r="HWM7" s="117"/>
      <c r="HWQ7" s="117"/>
      <c r="HWU7" s="117"/>
      <c r="HWY7" s="117"/>
      <c r="HXC7" s="117"/>
      <c r="HXG7" s="117"/>
      <c r="HXK7" s="117"/>
      <c r="HXO7" s="117"/>
      <c r="HXS7" s="117"/>
      <c r="HXW7" s="117"/>
      <c r="HYA7" s="117"/>
      <c r="HYE7" s="117"/>
      <c r="HYI7" s="117"/>
      <c r="HYM7" s="117"/>
      <c r="HYQ7" s="117"/>
      <c r="HYU7" s="117"/>
      <c r="HYY7" s="117"/>
      <c r="HZC7" s="117"/>
      <c r="HZG7" s="117"/>
      <c r="HZK7" s="117"/>
      <c r="HZO7" s="117"/>
      <c r="HZS7" s="117"/>
      <c r="HZW7" s="117"/>
      <c r="IAA7" s="117"/>
      <c r="IAE7" s="117"/>
      <c r="IAI7" s="117"/>
      <c r="IAM7" s="117"/>
      <c r="IAQ7" s="117"/>
      <c r="IAU7" s="117"/>
      <c r="IAY7" s="117"/>
      <c r="IBC7" s="117"/>
      <c r="IBG7" s="117"/>
      <c r="IBK7" s="117"/>
      <c r="IBO7" s="117"/>
      <c r="IBS7" s="117"/>
      <c r="IBW7" s="117"/>
      <c r="ICA7" s="117"/>
      <c r="ICE7" s="117"/>
      <c r="ICI7" s="117"/>
      <c r="ICM7" s="117"/>
      <c r="ICQ7" s="117"/>
      <c r="ICU7" s="117"/>
      <c r="ICY7" s="117"/>
      <c r="IDC7" s="117"/>
      <c r="IDG7" s="117"/>
      <c r="IDK7" s="117"/>
      <c r="IDO7" s="117"/>
      <c r="IDS7" s="117"/>
      <c r="IDW7" s="117"/>
      <c r="IEA7" s="117"/>
      <c r="IEE7" s="117"/>
      <c r="IEI7" s="117"/>
      <c r="IEM7" s="117"/>
      <c r="IEQ7" s="117"/>
      <c r="IEU7" s="117"/>
      <c r="IEY7" s="117"/>
      <c r="IFC7" s="117"/>
      <c r="IFG7" s="117"/>
      <c r="IFK7" s="117"/>
      <c r="IFO7" s="117"/>
      <c r="IFS7" s="117"/>
      <c r="IFW7" s="117"/>
      <c r="IGA7" s="117"/>
      <c r="IGE7" s="117"/>
      <c r="IGI7" s="117"/>
      <c r="IGM7" s="117"/>
      <c r="IGQ7" s="117"/>
      <c r="IGU7" s="117"/>
      <c r="IGY7" s="117"/>
      <c r="IHC7" s="117"/>
      <c r="IHG7" s="117"/>
      <c r="IHK7" s="117"/>
      <c r="IHO7" s="117"/>
      <c r="IHS7" s="117"/>
      <c r="IHW7" s="117"/>
      <c r="IIA7" s="117"/>
      <c r="IIE7" s="117"/>
      <c r="III7" s="117"/>
      <c r="IIM7" s="117"/>
      <c r="IIQ7" s="117"/>
      <c r="IIU7" s="117"/>
      <c r="IIY7" s="117"/>
      <c r="IJC7" s="117"/>
      <c r="IJG7" s="117"/>
      <c r="IJK7" s="117"/>
      <c r="IJO7" s="117"/>
      <c r="IJS7" s="117"/>
      <c r="IJW7" s="117"/>
      <c r="IKA7" s="117"/>
      <c r="IKE7" s="117"/>
      <c r="IKI7" s="117"/>
      <c r="IKM7" s="117"/>
      <c r="IKQ7" s="117"/>
      <c r="IKU7" s="117"/>
      <c r="IKY7" s="117"/>
      <c r="ILC7" s="117"/>
      <c r="ILG7" s="117"/>
      <c r="ILK7" s="117"/>
      <c r="ILO7" s="117"/>
      <c r="ILS7" s="117"/>
      <c r="ILW7" s="117"/>
      <c r="IMA7" s="117"/>
      <c r="IME7" s="117"/>
      <c r="IMI7" s="117"/>
      <c r="IMM7" s="117"/>
      <c r="IMQ7" s="117"/>
      <c r="IMU7" s="117"/>
      <c r="IMY7" s="117"/>
      <c r="INC7" s="117"/>
      <c r="ING7" s="117"/>
      <c r="INK7" s="117"/>
      <c r="INO7" s="117"/>
      <c r="INS7" s="117"/>
      <c r="INW7" s="117"/>
      <c r="IOA7" s="117"/>
      <c r="IOE7" s="117"/>
      <c r="IOI7" s="117"/>
      <c r="IOM7" s="117"/>
      <c r="IOQ7" s="117"/>
      <c r="IOU7" s="117"/>
      <c r="IOY7" s="117"/>
      <c r="IPC7" s="117"/>
      <c r="IPG7" s="117"/>
      <c r="IPK7" s="117"/>
      <c r="IPO7" s="117"/>
      <c r="IPS7" s="117"/>
      <c r="IPW7" s="117"/>
      <c r="IQA7" s="117"/>
      <c r="IQE7" s="117"/>
      <c r="IQI7" s="117"/>
      <c r="IQM7" s="117"/>
      <c r="IQQ7" s="117"/>
      <c r="IQU7" s="117"/>
      <c r="IQY7" s="117"/>
      <c r="IRC7" s="117"/>
      <c r="IRG7" s="117"/>
      <c r="IRK7" s="117"/>
      <c r="IRO7" s="117"/>
      <c r="IRS7" s="117"/>
      <c r="IRW7" s="117"/>
      <c r="ISA7" s="117"/>
      <c r="ISE7" s="117"/>
      <c r="ISI7" s="117"/>
      <c r="ISM7" s="117"/>
      <c r="ISQ7" s="117"/>
      <c r="ISU7" s="117"/>
      <c r="ISY7" s="117"/>
      <c r="ITC7" s="117"/>
      <c r="ITG7" s="117"/>
      <c r="ITK7" s="117"/>
      <c r="ITO7" s="117"/>
      <c r="ITS7" s="117"/>
      <c r="ITW7" s="117"/>
      <c r="IUA7" s="117"/>
      <c r="IUE7" s="117"/>
      <c r="IUI7" s="117"/>
      <c r="IUM7" s="117"/>
      <c r="IUQ7" s="117"/>
      <c r="IUU7" s="117"/>
      <c r="IUY7" s="117"/>
      <c r="IVC7" s="117"/>
      <c r="IVG7" s="117"/>
      <c r="IVK7" s="117"/>
      <c r="IVO7" s="117"/>
      <c r="IVS7" s="117"/>
      <c r="IVW7" s="117"/>
      <c r="IWA7" s="117"/>
      <c r="IWE7" s="117"/>
      <c r="IWI7" s="117"/>
      <c r="IWM7" s="117"/>
      <c r="IWQ7" s="117"/>
      <c r="IWU7" s="117"/>
      <c r="IWY7" s="117"/>
      <c r="IXC7" s="117"/>
      <c r="IXG7" s="117"/>
      <c r="IXK7" s="117"/>
      <c r="IXO7" s="117"/>
      <c r="IXS7" s="117"/>
      <c r="IXW7" s="117"/>
      <c r="IYA7" s="117"/>
      <c r="IYE7" s="117"/>
      <c r="IYI7" s="117"/>
      <c r="IYM7" s="117"/>
      <c r="IYQ7" s="117"/>
      <c r="IYU7" s="117"/>
      <c r="IYY7" s="117"/>
      <c r="IZC7" s="117"/>
      <c r="IZG7" s="117"/>
      <c r="IZK7" s="117"/>
      <c r="IZO7" s="117"/>
      <c r="IZS7" s="117"/>
      <c r="IZW7" s="117"/>
      <c r="JAA7" s="117"/>
      <c r="JAE7" s="117"/>
      <c r="JAI7" s="117"/>
      <c r="JAM7" s="117"/>
      <c r="JAQ7" s="117"/>
      <c r="JAU7" s="117"/>
      <c r="JAY7" s="117"/>
      <c r="JBC7" s="117"/>
      <c r="JBG7" s="117"/>
      <c r="JBK7" s="117"/>
      <c r="JBO7" s="117"/>
      <c r="JBS7" s="117"/>
      <c r="JBW7" s="117"/>
      <c r="JCA7" s="117"/>
      <c r="JCE7" s="117"/>
      <c r="JCI7" s="117"/>
      <c r="JCM7" s="117"/>
      <c r="JCQ7" s="117"/>
      <c r="JCU7" s="117"/>
      <c r="JCY7" s="117"/>
      <c r="JDC7" s="117"/>
      <c r="JDG7" s="117"/>
      <c r="JDK7" s="117"/>
      <c r="JDO7" s="117"/>
      <c r="JDS7" s="117"/>
      <c r="JDW7" s="117"/>
      <c r="JEA7" s="117"/>
      <c r="JEE7" s="117"/>
      <c r="JEI7" s="117"/>
      <c r="JEM7" s="117"/>
      <c r="JEQ7" s="117"/>
      <c r="JEU7" s="117"/>
      <c r="JEY7" s="117"/>
      <c r="JFC7" s="117"/>
      <c r="JFG7" s="117"/>
      <c r="JFK7" s="117"/>
      <c r="JFO7" s="117"/>
      <c r="JFS7" s="117"/>
      <c r="JFW7" s="117"/>
      <c r="JGA7" s="117"/>
      <c r="JGE7" s="117"/>
      <c r="JGI7" s="117"/>
      <c r="JGM7" s="117"/>
      <c r="JGQ7" s="117"/>
      <c r="JGU7" s="117"/>
      <c r="JGY7" s="117"/>
      <c r="JHC7" s="117"/>
      <c r="JHG7" s="117"/>
      <c r="JHK7" s="117"/>
      <c r="JHO7" s="117"/>
      <c r="JHS7" s="117"/>
      <c r="JHW7" s="117"/>
      <c r="JIA7" s="117"/>
      <c r="JIE7" s="117"/>
      <c r="JII7" s="117"/>
      <c r="JIM7" s="117"/>
      <c r="JIQ7" s="117"/>
      <c r="JIU7" s="117"/>
      <c r="JIY7" s="117"/>
      <c r="JJC7" s="117"/>
      <c r="JJG7" s="117"/>
      <c r="JJK7" s="117"/>
      <c r="JJO7" s="117"/>
      <c r="JJS7" s="117"/>
      <c r="JJW7" s="117"/>
      <c r="JKA7" s="117"/>
      <c r="JKE7" s="117"/>
      <c r="JKI7" s="117"/>
      <c r="JKM7" s="117"/>
      <c r="JKQ7" s="117"/>
      <c r="JKU7" s="117"/>
      <c r="JKY7" s="117"/>
      <c r="JLC7" s="117"/>
      <c r="JLG7" s="117"/>
      <c r="JLK7" s="117"/>
      <c r="JLO7" s="117"/>
      <c r="JLS7" s="117"/>
      <c r="JLW7" s="117"/>
      <c r="JMA7" s="117"/>
      <c r="JME7" s="117"/>
      <c r="JMI7" s="117"/>
      <c r="JMM7" s="117"/>
      <c r="JMQ7" s="117"/>
      <c r="JMU7" s="117"/>
      <c r="JMY7" s="117"/>
      <c r="JNC7" s="117"/>
      <c r="JNG7" s="117"/>
      <c r="JNK7" s="117"/>
      <c r="JNO7" s="117"/>
      <c r="JNS7" s="117"/>
      <c r="JNW7" s="117"/>
      <c r="JOA7" s="117"/>
      <c r="JOE7" s="117"/>
      <c r="JOI7" s="117"/>
      <c r="JOM7" s="117"/>
      <c r="JOQ7" s="117"/>
      <c r="JOU7" s="117"/>
      <c r="JOY7" s="117"/>
      <c r="JPC7" s="117"/>
      <c r="JPG7" s="117"/>
      <c r="JPK7" s="117"/>
      <c r="JPO7" s="117"/>
      <c r="JPS7" s="117"/>
      <c r="JPW7" s="117"/>
      <c r="JQA7" s="117"/>
      <c r="JQE7" s="117"/>
      <c r="JQI7" s="117"/>
      <c r="JQM7" s="117"/>
      <c r="JQQ7" s="117"/>
      <c r="JQU7" s="117"/>
      <c r="JQY7" s="117"/>
      <c r="JRC7" s="117"/>
      <c r="JRG7" s="117"/>
      <c r="JRK7" s="117"/>
      <c r="JRO7" s="117"/>
      <c r="JRS7" s="117"/>
      <c r="JRW7" s="117"/>
      <c r="JSA7" s="117"/>
      <c r="JSE7" s="117"/>
      <c r="JSI7" s="117"/>
      <c r="JSM7" s="117"/>
      <c r="JSQ7" s="117"/>
      <c r="JSU7" s="117"/>
      <c r="JSY7" s="117"/>
      <c r="JTC7" s="117"/>
      <c r="JTG7" s="117"/>
      <c r="JTK7" s="117"/>
      <c r="JTO7" s="117"/>
      <c r="JTS7" s="117"/>
      <c r="JTW7" s="117"/>
      <c r="JUA7" s="117"/>
      <c r="JUE7" s="117"/>
      <c r="JUI7" s="117"/>
      <c r="JUM7" s="117"/>
      <c r="JUQ7" s="117"/>
      <c r="JUU7" s="117"/>
      <c r="JUY7" s="117"/>
      <c r="JVC7" s="117"/>
      <c r="JVG7" s="117"/>
      <c r="JVK7" s="117"/>
      <c r="JVO7" s="117"/>
      <c r="JVS7" s="117"/>
      <c r="JVW7" s="117"/>
      <c r="JWA7" s="117"/>
      <c r="JWE7" s="117"/>
      <c r="JWI7" s="117"/>
      <c r="JWM7" s="117"/>
      <c r="JWQ7" s="117"/>
      <c r="JWU7" s="117"/>
      <c r="JWY7" s="117"/>
      <c r="JXC7" s="117"/>
      <c r="JXG7" s="117"/>
      <c r="JXK7" s="117"/>
      <c r="JXO7" s="117"/>
      <c r="JXS7" s="117"/>
      <c r="JXW7" s="117"/>
      <c r="JYA7" s="117"/>
      <c r="JYE7" s="117"/>
      <c r="JYI7" s="117"/>
      <c r="JYM7" s="117"/>
      <c r="JYQ7" s="117"/>
      <c r="JYU7" s="117"/>
      <c r="JYY7" s="117"/>
      <c r="JZC7" s="117"/>
      <c r="JZG7" s="117"/>
      <c r="JZK7" s="117"/>
      <c r="JZO7" s="117"/>
      <c r="JZS7" s="117"/>
      <c r="JZW7" s="117"/>
      <c r="KAA7" s="117"/>
      <c r="KAE7" s="117"/>
      <c r="KAI7" s="117"/>
      <c r="KAM7" s="117"/>
      <c r="KAQ7" s="117"/>
      <c r="KAU7" s="117"/>
      <c r="KAY7" s="117"/>
      <c r="KBC7" s="117"/>
      <c r="KBG7" s="117"/>
      <c r="KBK7" s="117"/>
      <c r="KBO7" s="117"/>
      <c r="KBS7" s="117"/>
      <c r="KBW7" s="117"/>
      <c r="KCA7" s="117"/>
      <c r="KCE7" s="117"/>
      <c r="KCI7" s="117"/>
      <c r="KCM7" s="117"/>
      <c r="KCQ7" s="117"/>
      <c r="KCU7" s="117"/>
      <c r="KCY7" s="117"/>
      <c r="KDC7" s="117"/>
      <c r="KDG7" s="117"/>
      <c r="KDK7" s="117"/>
      <c r="KDO7" s="117"/>
      <c r="KDS7" s="117"/>
      <c r="KDW7" s="117"/>
      <c r="KEA7" s="117"/>
      <c r="KEE7" s="117"/>
      <c r="KEI7" s="117"/>
      <c r="KEM7" s="117"/>
      <c r="KEQ7" s="117"/>
      <c r="KEU7" s="117"/>
      <c r="KEY7" s="117"/>
      <c r="KFC7" s="117"/>
      <c r="KFG7" s="117"/>
      <c r="KFK7" s="117"/>
      <c r="KFO7" s="117"/>
      <c r="KFS7" s="117"/>
      <c r="KFW7" s="117"/>
      <c r="KGA7" s="117"/>
      <c r="KGE7" s="117"/>
      <c r="KGI7" s="117"/>
      <c r="KGM7" s="117"/>
      <c r="KGQ7" s="117"/>
      <c r="KGU7" s="117"/>
      <c r="KGY7" s="117"/>
      <c r="KHC7" s="117"/>
      <c r="KHG7" s="117"/>
      <c r="KHK7" s="117"/>
      <c r="KHO7" s="117"/>
      <c r="KHS7" s="117"/>
      <c r="KHW7" s="117"/>
      <c r="KIA7" s="117"/>
      <c r="KIE7" s="117"/>
      <c r="KII7" s="117"/>
      <c r="KIM7" s="117"/>
      <c r="KIQ7" s="117"/>
      <c r="KIU7" s="117"/>
      <c r="KIY7" s="117"/>
      <c r="KJC7" s="117"/>
      <c r="KJG7" s="117"/>
      <c r="KJK7" s="117"/>
      <c r="KJO7" s="117"/>
      <c r="KJS7" s="117"/>
      <c r="KJW7" s="117"/>
      <c r="KKA7" s="117"/>
      <c r="KKE7" s="117"/>
      <c r="KKI7" s="117"/>
      <c r="KKM7" s="117"/>
      <c r="KKQ7" s="117"/>
      <c r="KKU7" s="117"/>
      <c r="KKY7" s="117"/>
      <c r="KLC7" s="117"/>
      <c r="KLG7" s="117"/>
      <c r="KLK7" s="117"/>
      <c r="KLO7" s="117"/>
      <c r="KLS7" s="117"/>
      <c r="KLW7" s="117"/>
      <c r="KMA7" s="117"/>
      <c r="KME7" s="117"/>
      <c r="KMI7" s="117"/>
      <c r="KMM7" s="117"/>
      <c r="KMQ7" s="117"/>
      <c r="KMU7" s="117"/>
      <c r="KMY7" s="117"/>
      <c r="KNC7" s="117"/>
      <c r="KNG7" s="117"/>
      <c r="KNK7" s="117"/>
      <c r="KNO7" s="117"/>
      <c r="KNS7" s="117"/>
      <c r="KNW7" s="117"/>
      <c r="KOA7" s="117"/>
      <c r="KOE7" s="117"/>
      <c r="KOI7" s="117"/>
      <c r="KOM7" s="117"/>
      <c r="KOQ7" s="117"/>
      <c r="KOU7" s="117"/>
      <c r="KOY7" s="117"/>
      <c r="KPC7" s="117"/>
      <c r="KPG7" s="117"/>
      <c r="KPK7" s="117"/>
      <c r="KPO7" s="117"/>
      <c r="KPS7" s="117"/>
      <c r="KPW7" s="117"/>
      <c r="KQA7" s="117"/>
      <c r="KQE7" s="117"/>
      <c r="KQI7" s="117"/>
      <c r="KQM7" s="117"/>
      <c r="KQQ7" s="117"/>
      <c r="KQU7" s="117"/>
      <c r="KQY7" s="117"/>
      <c r="KRC7" s="117"/>
      <c r="KRG7" s="117"/>
      <c r="KRK7" s="117"/>
      <c r="KRO7" s="117"/>
      <c r="KRS7" s="117"/>
      <c r="KRW7" s="117"/>
      <c r="KSA7" s="117"/>
      <c r="KSE7" s="117"/>
      <c r="KSI7" s="117"/>
      <c r="KSM7" s="117"/>
      <c r="KSQ7" s="117"/>
      <c r="KSU7" s="117"/>
      <c r="KSY7" s="117"/>
      <c r="KTC7" s="117"/>
      <c r="KTG7" s="117"/>
      <c r="KTK7" s="117"/>
      <c r="KTO7" s="117"/>
      <c r="KTS7" s="117"/>
      <c r="KTW7" s="117"/>
      <c r="KUA7" s="117"/>
      <c r="KUE7" s="117"/>
      <c r="KUI7" s="117"/>
      <c r="KUM7" s="117"/>
      <c r="KUQ7" s="117"/>
      <c r="KUU7" s="117"/>
      <c r="KUY7" s="117"/>
      <c r="KVC7" s="117"/>
      <c r="KVG7" s="117"/>
      <c r="KVK7" s="117"/>
      <c r="KVO7" s="117"/>
      <c r="KVS7" s="117"/>
      <c r="KVW7" s="117"/>
      <c r="KWA7" s="117"/>
      <c r="KWE7" s="117"/>
      <c r="KWI7" s="117"/>
      <c r="KWM7" s="117"/>
      <c r="KWQ7" s="117"/>
      <c r="KWU7" s="117"/>
      <c r="KWY7" s="117"/>
      <c r="KXC7" s="117"/>
      <c r="KXG7" s="117"/>
      <c r="KXK7" s="117"/>
      <c r="KXO7" s="117"/>
      <c r="KXS7" s="117"/>
      <c r="KXW7" s="117"/>
      <c r="KYA7" s="117"/>
      <c r="KYE7" s="117"/>
      <c r="KYI7" s="117"/>
      <c r="KYM7" s="117"/>
      <c r="KYQ7" s="117"/>
      <c r="KYU7" s="117"/>
      <c r="KYY7" s="117"/>
      <c r="KZC7" s="117"/>
      <c r="KZG7" s="117"/>
      <c r="KZK7" s="117"/>
      <c r="KZO7" s="117"/>
      <c r="KZS7" s="117"/>
      <c r="KZW7" s="117"/>
      <c r="LAA7" s="117"/>
      <c r="LAE7" s="117"/>
      <c r="LAI7" s="117"/>
      <c r="LAM7" s="117"/>
      <c r="LAQ7" s="117"/>
      <c r="LAU7" s="117"/>
      <c r="LAY7" s="117"/>
      <c r="LBC7" s="117"/>
      <c r="LBG7" s="117"/>
      <c r="LBK7" s="117"/>
      <c r="LBO7" s="117"/>
      <c r="LBS7" s="117"/>
      <c r="LBW7" s="117"/>
      <c r="LCA7" s="117"/>
      <c r="LCE7" s="117"/>
      <c r="LCI7" s="117"/>
      <c r="LCM7" s="117"/>
      <c r="LCQ7" s="117"/>
      <c r="LCU7" s="117"/>
      <c r="LCY7" s="117"/>
      <c r="LDC7" s="117"/>
      <c r="LDG7" s="117"/>
      <c r="LDK7" s="117"/>
      <c r="LDO7" s="117"/>
      <c r="LDS7" s="117"/>
      <c r="LDW7" s="117"/>
      <c r="LEA7" s="117"/>
      <c r="LEE7" s="117"/>
      <c r="LEI7" s="117"/>
      <c r="LEM7" s="117"/>
      <c r="LEQ7" s="117"/>
      <c r="LEU7" s="117"/>
      <c r="LEY7" s="117"/>
      <c r="LFC7" s="117"/>
      <c r="LFG7" s="117"/>
      <c r="LFK7" s="117"/>
      <c r="LFO7" s="117"/>
      <c r="LFS7" s="117"/>
      <c r="LFW7" s="117"/>
      <c r="LGA7" s="117"/>
      <c r="LGE7" s="117"/>
      <c r="LGI7" s="117"/>
      <c r="LGM7" s="117"/>
      <c r="LGQ7" s="117"/>
      <c r="LGU7" s="117"/>
      <c r="LGY7" s="117"/>
      <c r="LHC7" s="117"/>
      <c r="LHG7" s="117"/>
      <c r="LHK7" s="117"/>
      <c r="LHO7" s="117"/>
      <c r="LHS7" s="117"/>
      <c r="LHW7" s="117"/>
      <c r="LIA7" s="117"/>
      <c r="LIE7" s="117"/>
      <c r="LII7" s="117"/>
      <c r="LIM7" s="117"/>
      <c r="LIQ7" s="117"/>
      <c r="LIU7" s="117"/>
      <c r="LIY7" s="117"/>
      <c r="LJC7" s="117"/>
      <c r="LJG7" s="117"/>
      <c r="LJK7" s="117"/>
      <c r="LJO7" s="117"/>
      <c r="LJS7" s="117"/>
      <c r="LJW7" s="117"/>
      <c r="LKA7" s="117"/>
      <c r="LKE7" s="117"/>
      <c r="LKI7" s="117"/>
      <c r="LKM7" s="117"/>
      <c r="LKQ7" s="117"/>
      <c r="LKU7" s="117"/>
      <c r="LKY7" s="117"/>
      <c r="LLC7" s="117"/>
      <c r="LLG7" s="117"/>
      <c r="LLK7" s="117"/>
      <c r="LLO7" s="117"/>
      <c r="LLS7" s="117"/>
      <c r="LLW7" s="117"/>
      <c r="LMA7" s="117"/>
      <c r="LME7" s="117"/>
      <c r="LMI7" s="117"/>
      <c r="LMM7" s="117"/>
      <c r="LMQ7" s="117"/>
      <c r="LMU7" s="117"/>
      <c r="LMY7" s="117"/>
      <c r="LNC7" s="117"/>
      <c r="LNG7" s="117"/>
      <c r="LNK7" s="117"/>
      <c r="LNO7" s="117"/>
      <c r="LNS7" s="117"/>
      <c r="LNW7" s="117"/>
      <c r="LOA7" s="117"/>
      <c r="LOE7" s="117"/>
      <c r="LOI7" s="117"/>
      <c r="LOM7" s="117"/>
      <c r="LOQ7" s="117"/>
      <c r="LOU7" s="117"/>
      <c r="LOY7" s="117"/>
      <c r="LPC7" s="117"/>
      <c r="LPG7" s="117"/>
      <c r="LPK7" s="117"/>
      <c r="LPO7" s="117"/>
      <c r="LPS7" s="117"/>
      <c r="LPW7" s="117"/>
      <c r="LQA7" s="117"/>
      <c r="LQE7" s="117"/>
      <c r="LQI7" s="117"/>
      <c r="LQM7" s="117"/>
      <c r="LQQ7" s="117"/>
      <c r="LQU7" s="117"/>
      <c r="LQY7" s="117"/>
      <c r="LRC7" s="117"/>
      <c r="LRG7" s="117"/>
      <c r="LRK7" s="117"/>
      <c r="LRO7" s="117"/>
      <c r="LRS7" s="117"/>
      <c r="LRW7" s="117"/>
      <c r="LSA7" s="117"/>
      <c r="LSE7" s="117"/>
      <c r="LSI7" s="117"/>
      <c r="LSM7" s="117"/>
      <c r="LSQ7" s="117"/>
      <c r="LSU7" s="117"/>
      <c r="LSY7" s="117"/>
      <c r="LTC7" s="117"/>
      <c r="LTG7" s="117"/>
      <c r="LTK7" s="117"/>
      <c r="LTO7" s="117"/>
      <c r="LTS7" s="117"/>
      <c r="LTW7" s="117"/>
      <c r="LUA7" s="117"/>
      <c r="LUE7" s="117"/>
      <c r="LUI7" s="117"/>
      <c r="LUM7" s="117"/>
      <c r="LUQ7" s="117"/>
      <c r="LUU7" s="117"/>
      <c r="LUY7" s="117"/>
      <c r="LVC7" s="117"/>
      <c r="LVG7" s="117"/>
      <c r="LVK7" s="117"/>
      <c r="LVO7" s="117"/>
      <c r="LVS7" s="117"/>
      <c r="LVW7" s="117"/>
      <c r="LWA7" s="117"/>
      <c r="LWE7" s="117"/>
      <c r="LWI7" s="117"/>
      <c r="LWM7" s="117"/>
      <c r="LWQ7" s="117"/>
      <c r="LWU7" s="117"/>
      <c r="LWY7" s="117"/>
      <c r="LXC7" s="117"/>
      <c r="LXG7" s="117"/>
      <c r="LXK7" s="117"/>
      <c r="LXO7" s="117"/>
      <c r="LXS7" s="117"/>
      <c r="LXW7" s="117"/>
      <c r="LYA7" s="117"/>
      <c r="LYE7" s="117"/>
      <c r="LYI7" s="117"/>
      <c r="LYM7" s="117"/>
      <c r="LYQ7" s="117"/>
      <c r="LYU7" s="117"/>
      <c r="LYY7" s="117"/>
      <c r="LZC7" s="117"/>
      <c r="LZG7" s="117"/>
      <c r="LZK7" s="117"/>
      <c r="LZO7" s="117"/>
      <c r="LZS7" s="117"/>
      <c r="LZW7" s="117"/>
      <c r="MAA7" s="117"/>
      <c r="MAE7" s="117"/>
      <c r="MAI7" s="117"/>
      <c r="MAM7" s="117"/>
      <c r="MAQ7" s="117"/>
      <c r="MAU7" s="117"/>
      <c r="MAY7" s="117"/>
      <c r="MBC7" s="117"/>
      <c r="MBG7" s="117"/>
      <c r="MBK7" s="117"/>
      <c r="MBO7" s="117"/>
      <c r="MBS7" s="117"/>
      <c r="MBW7" s="117"/>
      <c r="MCA7" s="117"/>
      <c r="MCE7" s="117"/>
      <c r="MCI7" s="117"/>
      <c r="MCM7" s="117"/>
      <c r="MCQ7" s="117"/>
      <c r="MCU7" s="117"/>
      <c r="MCY7" s="117"/>
      <c r="MDC7" s="117"/>
      <c r="MDG7" s="117"/>
      <c r="MDK7" s="117"/>
      <c r="MDO7" s="117"/>
      <c r="MDS7" s="117"/>
      <c r="MDW7" s="117"/>
      <c r="MEA7" s="117"/>
      <c r="MEE7" s="117"/>
      <c r="MEI7" s="117"/>
      <c r="MEM7" s="117"/>
      <c r="MEQ7" s="117"/>
      <c r="MEU7" s="117"/>
      <c r="MEY7" s="117"/>
      <c r="MFC7" s="117"/>
      <c r="MFG7" s="117"/>
      <c r="MFK7" s="117"/>
      <c r="MFO7" s="117"/>
      <c r="MFS7" s="117"/>
      <c r="MFW7" s="117"/>
      <c r="MGA7" s="117"/>
      <c r="MGE7" s="117"/>
      <c r="MGI7" s="117"/>
      <c r="MGM7" s="117"/>
      <c r="MGQ7" s="117"/>
      <c r="MGU7" s="117"/>
      <c r="MGY7" s="117"/>
      <c r="MHC7" s="117"/>
      <c r="MHG7" s="117"/>
      <c r="MHK7" s="117"/>
      <c r="MHO7" s="117"/>
      <c r="MHS7" s="117"/>
      <c r="MHW7" s="117"/>
      <c r="MIA7" s="117"/>
      <c r="MIE7" s="117"/>
      <c r="MII7" s="117"/>
      <c r="MIM7" s="117"/>
      <c r="MIQ7" s="117"/>
      <c r="MIU7" s="117"/>
      <c r="MIY7" s="117"/>
      <c r="MJC7" s="117"/>
      <c r="MJG7" s="117"/>
      <c r="MJK7" s="117"/>
      <c r="MJO7" s="117"/>
      <c r="MJS7" s="117"/>
      <c r="MJW7" s="117"/>
      <c r="MKA7" s="117"/>
      <c r="MKE7" s="117"/>
      <c r="MKI7" s="117"/>
      <c r="MKM7" s="117"/>
      <c r="MKQ7" s="117"/>
      <c r="MKU7" s="117"/>
      <c r="MKY7" s="117"/>
      <c r="MLC7" s="117"/>
      <c r="MLG7" s="117"/>
      <c r="MLK7" s="117"/>
      <c r="MLO7" s="117"/>
      <c r="MLS7" s="117"/>
      <c r="MLW7" s="117"/>
      <c r="MMA7" s="117"/>
      <c r="MME7" s="117"/>
      <c r="MMI7" s="117"/>
      <c r="MMM7" s="117"/>
      <c r="MMQ7" s="117"/>
      <c r="MMU7" s="117"/>
      <c r="MMY7" s="117"/>
      <c r="MNC7" s="117"/>
      <c r="MNG7" s="117"/>
      <c r="MNK7" s="117"/>
      <c r="MNO7" s="117"/>
      <c r="MNS7" s="117"/>
      <c r="MNW7" s="117"/>
      <c r="MOA7" s="117"/>
      <c r="MOE7" s="117"/>
      <c r="MOI7" s="117"/>
      <c r="MOM7" s="117"/>
      <c r="MOQ7" s="117"/>
      <c r="MOU7" s="117"/>
      <c r="MOY7" s="117"/>
      <c r="MPC7" s="117"/>
      <c r="MPG7" s="117"/>
      <c r="MPK7" s="117"/>
      <c r="MPO7" s="117"/>
      <c r="MPS7" s="117"/>
      <c r="MPW7" s="117"/>
      <c r="MQA7" s="117"/>
      <c r="MQE7" s="117"/>
      <c r="MQI7" s="117"/>
      <c r="MQM7" s="117"/>
      <c r="MQQ7" s="117"/>
      <c r="MQU7" s="117"/>
      <c r="MQY7" s="117"/>
      <c r="MRC7" s="117"/>
      <c r="MRG7" s="117"/>
      <c r="MRK7" s="117"/>
      <c r="MRO7" s="117"/>
      <c r="MRS7" s="117"/>
      <c r="MRW7" s="117"/>
      <c r="MSA7" s="117"/>
      <c r="MSE7" s="117"/>
      <c r="MSI7" s="117"/>
      <c r="MSM7" s="117"/>
      <c r="MSQ7" s="117"/>
      <c r="MSU7" s="117"/>
      <c r="MSY7" s="117"/>
      <c r="MTC7" s="117"/>
      <c r="MTG7" s="117"/>
      <c r="MTK7" s="117"/>
      <c r="MTO7" s="117"/>
      <c r="MTS7" s="117"/>
      <c r="MTW7" s="117"/>
      <c r="MUA7" s="117"/>
      <c r="MUE7" s="117"/>
      <c r="MUI7" s="117"/>
      <c r="MUM7" s="117"/>
      <c r="MUQ7" s="117"/>
      <c r="MUU7" s="117"/>
      <c r="MUY7" s="117"/>
      <c r="MVC7" s="117"/>
      <c r="MVG7" s="117"/>
      <c r="MVK7" s="117"/>
      <c r="MVO7" s="117"/>
      <c r="MVS7" s="117"/>
      <c r="MVW7" s="117"/>
      <c r="MWA7" s="117"/>
      <c r="MWE7" s="117"/>
      <c r="MWI7" s="117"/>
      <c r="MWM7" s="117"/>
      <c r="MWQ7" s="117"/>
      <c r="MWU7" s="117"/>
      <c r="MWY7" s="117"/>
      <c r="MXC7" s="117"/>
      <c r="MXG7" s="117"/>
      <c r="MXK7" s="117"/>
      <c r="MXO7" s="117"/>
      <c r="MXS7" s="117"/>
      <c r="MXW7" s="117"/>
      <c r="MYA7" s="117"/>
      <c r="MYE7" s="117"/>
      <c r="MYI7" s="117"/>
      <c r="MYM7" s="117"/>
      <c r="MYQ7" s="117"/>
      <c r="MYU7" s="117"/>
      <c r="MYY7" s="117"/>
      <c r="MZC7" s="117"/>
      <c r="MZG7" s="117"/>
      <c r="MZK7" s="117"/>
      <c r="MZO7" s="117"/>
      <c r="MZS7" s="117"/>
      <c r="MZW7" s="117"/>
      <c r="NAA7" s="117"/>
      <c r="NAE7" s="117"/>
      <c r="NAI7" s="117"/>
      <c r="NAM7" s="117"/>
      <c r="NAQ7" s="117"/>
      <c r="NAU7" s="117"/>
      <c r="NAY7" s="117"/>
      <c r="NBC7" s="117"/>
      <c r="NBG7" s="117"/>
      <c r="NBK7" s="117"/>
      <c r="NBO7" s="117"/>
      <c r="NBS7" s="117"/>
      <c r="NBW7" s="117"/>
      <c r="NCA7" s="117"/>
      <c r="NCE7" s="117"/>
      <c r="NCI7" s="117"/>
      <c r="NCM7" s="117"/>
      <c r="NCQ7" s="117"/>
      <c r="NCU7" s="117"/>
      <c r="NCY7" s="117"/>
      <c r="NDC7" s="117"/>
      <c r="NDG7" s="117"/>
      <c r="NDK7" s="117"/>
      <c r="NDO7" s="117"/>
      <c r="NDS7" s="117"/>
      <c r="NDW7" s="117"/>
      <c r="NEA7" s="117"/>
      <c r="NEE7" s="117"/>
      <c r="NEI7" s="117"/>
      <c r="NEM7" s="117"/>
      <c r="NEQ7" s="117"/>
      <c r="NEU7" s="117"/>
      <c r="NEY7" s="117"/>
      <c r="NFC7" s="117"/>
      <c r="NFG7" s="117"/>
      <c r="NFK7" s="117"/>
      <c r="NFO7" s="117"/>
      <c r="NFS7" s="117"/>
      <c r="NFW7" s="117"/>
      <c r="NGA7" s="117"/>
      <c r="NGE7" s="117"/>
      <c r="NGI7" s="117"/>
      <c r="NGM7" s="117"/>
      <c r="NGQ7" s="117"/>
      <c r="NGU7" s="117"/>
      <c r="NGY7" s="117"/>
      <c r="NHC7" s="117"/>
      <c r="NHG7" s="117"/>
      <c r="NHK7" s="117"/>
      <c r="NHO7" s="117"/>
      <c r="NHS7" s="117"/>
      <c r="NHW7" s="117"/>
      <c r="NIA7" s="117"/>
      <c r="NIE7" s="117"/>
      <c r="NII7" s="117"/>
      <c r="NIM7" s="117"/>
      <c r="NIQ7" s="117"/>
      <c r="NIU7" s="117"/>
      <c r="NIY7" s="117"/>
      <c r="NJC7" s="117"/>
      <c r="NJG7" s="117"/>
      <c r="NJK7" s="117"/>
      <c r="NJO7" s="117"/>
      <c r="NJS7" s="117"/>
      <c r="NJW7" s="117"/>
      <c r="NKA7" s="117"/>
      <c r="NKE7" s="117"/>
      <c r="NKI7" s="117"/>
      <c r="NKM7" s="117"/>
      <c r="NKQ7" s="117"/>
      <c r="NKU7" s="117"/>
      <c r="NKY7" s="117"/>
      <c r="NLC7" s="117"/>
      <c r="NLG7" s="117"/>
      <c r="NLK7" s="117"/>
      <c r="NLO7" s="117"/>
      <c r="NLS7" s="117"/>
      <c r="NLW7" s="117"/>
      <c r="NMA7" s="117"/>
      <c r="NME7" s="117"/>
      <c r="NMI7" s="117"/>
      <c r="NMM7" s="117"/>
      <c r="NMQ7" s="117"/>
      <c r="NMU7" s="117"/>
      <c r="NMY7" s="117"/>
      <c r="NNC7" s="117"/>
      <c r="NNG7" s="117"/>
      <c r="NNK7" s="117"/>
      <c r="NNO7" s="117"/>
      <c r="NNS7" s="117"/>
      <c r="NNW7" s="117"/>
      <c r="NOA7" s="117"/>
      <c r="NOE7" s="117"/>
      <c r="NOI7" s="117"/>
      <c r="NOM7" s="117"/>
      <c r="NOQ7" s="117"/>
      <c r="NOU7" s="117"/>
      <c r="NOY7" s="117"/>
      <c r="NPC7" s="117"/>
      <c r="NPG7" s="117"/>
      <c r="NPK7" s="117"/>
      <c r="NPO7" s="117"/>
      <c r="NPS7" s="117"/>
      <c r="NPW7" s="117"/>
      <c r="NQA7" s="117"/>
      <c r="NQE7" s="117"/>
      <c r="NQI7" s="117"/>
      <c r="NQM7" s="117"/>
      <c r="NQQ7" s="117"/>
      <c r="NQU7" s="117"/>
      <c r="NQY7" s="117"/>
      <c r="NRC7" s="117"/>
      <c r="NRG7" s="117"/>
      <c r="NRK7" s="117"/>
      <c r="NRO7" s="117"/>
      <c r="NRS7" s="117"/>
      <c r="NRW7" s="117"/>
      <c r="NSA7" s="117"/>
      <c r="NSE7" s="117"/>
      <c r="NSI7" s="117"/>
      <c r="NSM7" s="117"/>
      <c r="NSQ7" s="117"/>
      <c r="NSU7" s="117"/>
      <c r="NSY7" s="117"/>
      <c r="NTC7" s="117"/>
      <c r="NTG7" s="117"/>
      <c r="NTK7" s="117"/>
      <c r="NTO7" s="117"/>
      <c r="NTS7" s="117"/>
      <c r="NTW7" s="117"/>
      <c r="NUA7" s="117"/>
      <c r="NUE7" s="117"/>
      <c r="NUI7" s="117"/>
      <c r="NUM7" s="117"/>
      <c r="NUQ7" s="117"/>
      <c r="NUU7" s="117"/>
      <c r="NUY7" s="117"/>
      <c r="NVC7" s="117"/>
      <c r="NVG7" s="117"/>
      <c r="NVK7" s="117"/>
      <c r="NVO7" s="117"/>
      <c r="NVS7" s="117"/>
      <c r="NVW7" s="117"/>
      <c r="NWA7" s="117"/>
      <c r="NWE7" s="117"/>
      <c r="NWI7" s="117"/>
      <c r="NWM7" s="117"/>
      <c r="NWQ7" s="117"/>
      <c r="NWU7" s="117"/>
      <c r="NWY7" s="117"/>
      <c r="NXC7" s="117"/>
      <c r="NXG7" s="117"/>
      <c r="NXK7" s="117"/>
      <c r="NXO7" s="117"/>
      <c r="NXS7" s="117"/>
      <c r="NXW7" s="117"/>
      <c r="NYA7" s="117"/>
      <c r="NYE7" s="117"/>
      <c r="NYI7" s="117"/>
      <c r="NYM7" s="117"/>
      <c r="NYQ7" s="117"/>
      <c r="NYU7" s="117"/>
      <c r="NYY7" s="117"/>
      <c r="NZC7" s="117"/>
      <c r="NZG7" s="117"/>
      <c r="NZK7" s="117"/>
      <c r="NZO7" s="117"/>
      <c r="NZS7" s="117"/>
      <c r="NZW7" s="117"/>
      <c r="OAA7" s="117"/>
      <c r="OAE7" s="117"/>
      <c r="OAI7" s="117"/>
      <c r="OAM7" s="117"/>
      <c r="OAQ7" s="117"/>
      <c r="OAU7" s="117"/>
      <c r="OAY7" s="117"/>
      <c r="OBC7" s="117"/>
      <c r="OBG7" s="117"/>
      <c r="OBK7" s="117"/>
      <c r="OBO7" s="117"/>
      <c r="OBS7" s="117"/>
      <c r="OBW7" s="117"/>
      <c r="OCA7" s="117"/>
      <c r="OCE7" s="117"/>
      <c r="OCI7" s="117"/>
      <c r="OCM7" s="117"/>
      <c r="OCQ7" s="117"/>
      <c r="OCU7" s="117"/>
      <c r="OCY7" s="117"/>
      <c r="ODC7" s="117"/>
      <c r="ODG7" s="117"/>
      <c r="ODK7" s="117"/>
      <c r="ODO7" s="117"/>
      <c r="ODS7" s="117"/>
      <c r="ODW7" s="117"/>
      <c r="OEA7" s="117"/>
      <c r="OEE7" s="117"/>
      <c r="OEI7" s="117"/>
      <c r="OEM7" s="117"/>
      <c r="OEQ7" s="117"/>
      <c r="OEU7" s="117"/>
      <c r="OEY7" s="117"/>
      <c r="OFC7" s="117"/>
      <c r="OFG7" s="117"/>
      <c r="OFK7" s="117"/>
      <c r="OFO7" s="117"/>
      <c r="OFS7" s="117"/>
      <c r="OFW7" s="117"/>
      <c r="OGA7" s="117"/>
      <c r="OGE7" s="117"/>
      <c r="OGI7" s="117"/>
      <c r="OGM7" s="117"/>
      <c r="OGQ7" s="117"/>
      <c r="OGU7" s="117"/>
      <c r="OGY7" s="117"/>
      <c r="OHC7" s="117"/>
      <c r="OHG7" s="117"/>
      <c r="OHK7" s="117"/>
      <c r="OHO7" s="117"/>
      <c r="OHS7" s="117"/>
      <c r="OHW7" s="117"/>
      <c r="OIA7" s="117"/>
      <c r="OIE7" s="117"/>
      <c r="OII7" s="117"/>
      <c r="OIM7" s="117"/>
      <c r="OIQ7" s="117"/>
      <c r="OIU7" s="117"/>
      <c r="OIY7" s="117"/>
      <c r="OJC7" s="117"/>
      <c r="OJG7" s="117"/>
      <c r="OJK7" s="117"/>
      <c r="OJO7" s="117"/>
      <c r="OJS7" s="117"/>
      <c r="OJW7" s="117"/>
      <c r="OKA7" s="117"/>
      <c r="OKE7" s="117"/>
      <c r="OKI7" s="117"/>
      <c r="OKM7" s="117"/>
      <c r="OKQ7" s="117"/>
      <c r="OKU7" s="117"/>
      <c r="OKY7" s="117"/>
      <c r="OLC7" s="117"/>
      <c r="OLG7" s="117"/>
      <c r="OLK7" s="117"/>
      <c r="OLO7" s="117"/>
      <c r="OLS7" s="117"/>
      <c r="OLW7" s="117"/>
      <c r="OMA7" s="117"/>
      <c r="OME7" s="117"/>
      <c r="OMI7" s="117"/>
      <c r="OMM7" s="117"/>
      <c r="OMQ7" s="117"/>
      <c r="OMU7" s="117"/>
      <c r="OMY7" s="117"/>
      <c r="ONC7" s="117"/>
      <c r="ONG7" s="117"/>
      <c r="ONK7" s="117"/>
      <c r="ONO7" s="117"/>
      <c r="ONS7" s="117"/>
      <c r="ONW7" s="117"/>
      <c r="OOA7" s="117"/>
      <c r="OOE7" s="117"/>
      <c r="OOI7" s="117"/>
      <c r="OOM7" s="117"/>
      <c r="OOQ7" s="117"/>
      <c r="OOU7" s="117"/>
      <c r="OOY7" s="117"/>
      <c r="OPC7" s="117"/>
      <c r="OPG7" s="117"/>
      <c r="OPK7" s="117"/>
      <c r="OPO7" s="117"/>
      <c r="OPS7" s="117"/>
      <c r="OPW7" s="117"/>
      <c r="OQA7" s="117"/>
      <c r="OQE7" s="117"/>
      <c r="OQI7" s="117"/>
      <c r="OQM7" s="117"/>
      <c r="OQQ7" s="117"/>
      <c r="OQU7" s="117"/>
      <c r="OQY7" s="117"/>
      <c r="ORC7" s="117"/>
      <c r="ORG7" s="117"/>
      <c r="ORK7" s="117"/>
      <c r="ORO7" s="117"/>
      <c r="ORS7" s="117"/>
      <c r="ORW7" s="117"/>
      <c r="OSA7" s="117"/>
      <c r="OSE7" s="117"/>
      <c r="OSI7" s="117"/>
      <c r="OSM7" s="117"/>
      <c r="OSQ7" s="117"/>
      <c r="OSU7" s="117"/>
      <c r="OSY7" s="117"/>
      <c r="OTC7" s="117"/>
      <c r="OTG7" s="117"/>
      <c r="OTK7" s="117"/>
      <c r="OTO7" s="117"/>
      <c r="OTS7" s="117"/>
      <c r="OTW7" s="117"/>
      <c r="OUA7" s="117"/>
      <c r="OUE7" s="117"/>
      <c r="OUI7" s="117"/>
      <c r="OUM7" s="117"/>
      <c r="OUQ7" s="117"/>
      <c r="OUU7" s="117"/>
      <c r="OUY7" s="117"/>
      <c r="OVC7" s="117"/>
      <c r="OVG7" s="117"/>
      <c r="OVK7" s="117"/>
      <c r="OVO7" s="117"/>
      <c r="OVS7" s="117"/>
      <c r="OVW7" s="117"/>
      <c r="OWA7" s="117"/>
      <c r="OWE7" s="117"/>
      <c r="OWI7" s="117"/>
      <c r="OWM7" s="117"/>
      <c r="OWQ7" s="117"/>
      <c r="OWU7" s="117"/>
      <c r="OWY7" s="117"/>
      <c r="OXC7" s="117"/>
      <c r="OXG7" s="117"/>
      <c r="OXK7" s="117"/>
      <c r="OXO7" s="117"/>
      <c r="OXS7" s="117"/>
      <c r="OXW7" s="117"/>
      <c r="OYA7" s="117"/>
      <c r="OYE7" s="117"/>
      <c r="OYI7" s="117"/>
      <c r="OYM7" s="117"/>
      <c r="OYQ7" s="117"/>
      <c r="OYU7" s="117"/>
      <c r="OYY7" s="117"/>
      <c r="OZC7" s="117"/>
      <c r="OZG7" s="117"/>
      <c r="OZK7" s="117"/>
      <c r="OZO7" s="117"/>
      <c r="OZS7" s="117"/>
      <c r="OZW7" s="117"/>
      <c r="PAA7" s="117"/>
      <c r="PAE7" s="117"/>
      <c r="PAI7" s="117"/>
      <c r="PAM7" s="117"/>
      <c r="PAQ7" s="117"/>
      <c r="PAU7" s="117"/>
      <c r="PAY7" s="117"/>
      <c r="PBC7" s="117"/>
      <c r="PBG7" s="117"/>
      <c r="PBK7" s="117"/>
      <c r="PBO7" s="117"/>
      <c r="PBS7" s="117"/>
      <c r="PBW7" s="117"/>
      <c r="PCA7" s="117"/>
      <c r="PCE7" s="117"/>
      <c r="PCI7" s="117"/>
      <c r="PCM7" s="117"/>
      <c r="PCQ7" s="117"/>
      <c r="PCU7" s="117"/>
      <c r="PCY7" s="117"/>
      <c r="PDC7" s="117"/>
      <c r="PDG7" s="117"/>
      <c r="PDK7" s="117"/>
      <c r="PDO7" s="117"/>
      <c r="PDS7" s="117"/>
      <c r="PDW7" s="117"/>
      <c r="PEA7" s="117"/>
      <c r="PEE7" s="117"/>
      <c r="PEI7" s="117"/>
      <c r="PEM7" s="117"/>
      <c r="PEQ7" s="117"/>
      <c r="PEU7" s="117"/>
      <c r="PEY7" s="117"/>
      <c r="PFC7" s="117"/>
      <c r="PFG7" s="117"/>
      <c r="PFK7" s="117"/>
      <c r="PFO7" s="117"/>
      <c r="PFS7" s="117"/>
      <c r="PFW7" s="117"/>
      <c r="PGA7" s="117"/>
      <c r="PGE7" s="117"/>
      <c r="PGI7" s="117"/>
      <c r="PGM7" s="117"/>
      <c r="PGQ7" s="117"/>
      <c r="PGU7" s="117"/>
      <c r="PGY7" s="117"/>
      <c r="PHC7" s="117"/>
      <c r="PHG7" s="117"/>
      <c r="PHK7" s="117"/>
      <c r="PHO7" s="117"/>
      <c r="PHS7" s="117"/>
      <c r="PHW7" s="117"/>
      <c r="PIA7" s="117"/>
      <c r="PIE7" s="117"/>
      <c r="PII7" s="117"/>
      <c r="PIM7" s="117"/>
      <c r="PIQ7" s="117"/>
      <c r="PIU7" s="117"/>
      <c r="PIY7" s="117"/>
      <c r="PJC7" s="117"/>
      <c r="PJG7" s="117"/>
      <c r="PJK7" s="117"/>
      <c r="PJO7" s="117"/>
      <c r="PJS7" s="117"/>
      <c r="PJW7" s="117"/>
      <c r="PKA7" s="117"/>
      <c r="PKE7" s="117"/>
      <c r="PKI7" s="117"/>
      <c r="PKM7" s="117"/>
      <c r="PKQ7" s="117"/>
      <c r="PKU7" s="117"/>
      <c r="PKY7" s="117"/>
      <c r="PLC7" s="117"/>
      <c r="PLG7" s="117"/>
      <c r="PLK7" s="117"/>
      <c r="PLO7" s="117"/>
      <c r="PLS7" s="117"/>
      <c r="PLW7" s="117"/>
      <c r="PMA7" s="117"/>
      <c r="PME7" s="117"/>
      <c r="PMI7" s="117"/>
      <c r="PMM7" s="117"/>
      <c r="PMQ7" s="117"/>
      <c r="PMU7" s="117"/>
      <c r="PMY7" s="117"/>
      <c r="PNC7" s="117"/>
      <c r="PNG7" s="117"/>
      <c r="PNK7" s="117"/>
      <c r="PNO7" s="117"/>
      <c r="PNS7" s="117"/>
      <c r="PNW7" s="117"/>
      <c r="POA7" s="117"/>
      <c r="POE7" s="117"/>
      <c r="POI7" s="117"/>
      <c r="POM7" s="117"/>
      <c r="POQ7" s="117"/>
      <c r="POU7" s="117"/>
      <c r="POY7" s="117"/>
      <c r="PPC7" s="117"/>
      <c r="PPG7" s="117"/>
      <c r="PPK7" s="117"/>
      <c r="PPO7" s="117"/>
      <c r="PPS7" s="117"/>
      <c r="PPW7" s="117"/>
      <c r="PQA7" s="117"/>
      <c r="PQE7" s="117"/>
      <c r="PQI7" s="117"/>
      <c r="PQM7" s="117"/>
      <c r="PQQ7" s="117"/>
      <c r="PQU7" s="117"/>
      <c r="PQY7" s="117"/>
      <c r="PRC7" s="117"/>
      <c r="PRG7" s="117"/>
      <c r="PRK7" s="117"/>
      <c r="PRO7" s="117"/>
      <c r="PRS7" s="117"/>
      <c r="PRW7" s="117"/>
      <c r="PSA7" s="117"/>
      <c r="PSE7" s="117"/>
      <c r="PSI7" s="117"/>
      <c r="PSM7" s="117"/>
      <c r="PSQ7" s="117"/>
      <c r="PSU7" s="117"/>
      <c r="PSY7" s="117"/>
      <c r="PTC7" s="117"/>
      <c r="PTG7" s="117"/>
      <c r="PTK7" s="117"/>
      <c r="PTO7" s="117"/>
      <c r="PTS7" s="117"/>
      <c r="PTW7" s="117"/>
      <c r="PUA7" s="117"/>
      <c r="PUE7" s="117"/>
      <c r="PUI7" s="117"/>
      <c r="PUM7" s="117"/>
      <c r="PUQ7" s="117"/>
      <c r="PUU7" s="117"/>
      <c r="PUY7" s="117"/>
      <c r="PVC7" s="117"/>
      <c r="PVG7" s="117"/>
      <c r="PVK7" s="117"/>
      <c r="PVO7" s="117"/>
      <c r="PVS7" s="117"/>
      <c r="PVW7" s="117"/>
      <c r="PWA7" s="117"/>
      <c r="PWE7" s="117"/>
      <c r="PWI7" s="117"/>
      <c r="PWM7" s="117"/>
      <c r="PWQ7" s="117"/>
      <c r="PWU7" s="117"/>
      <c r="PWY7" s="117"/>
      <c r="PXC7" s="117"/>
      <c r="PXG7" s="117"/>
      <c r="PXK7" s="117"/>
      <c r="PXO7" s="117"/>
      <c r="PXS7" s="117"/>
      <c r="PXW7" s="117"/>
      <c r="PYA7" s="117"/>
      <c r="PYE7" s="117"/>
      <c r="PYI7" s="117"/>
      <c r="PYM7" s="117"/>
      <c r="PYQ7" s="117"/>
      <c r="PYU7" s="117"/>
      <c r="PYY7" s="117"/>
      <c r="PZC7" s="117"/>
      <c r="PZG7" s="117"/>
      <c r="PZK7" s="117"/>
      <c r="PZO7" s="117"/>
      <c r="PZS7" s="117"/>
      <c r="PZW7" s="117"/>
      <c r="QAA7" s="117"/>
      <c r="QAE7" s="117"/>
      <c r="QAI7" s="117"/>
      <c r="QAM7" s="117"/>
      <c r="QAQ7" s="117"/>
      <c r="QAU7" s="117"/>
      <c r="QAY7" s="117"/>
      <c r="QBC7" s="117"/>
      <c r="QBG7" s="117"/>
      <c r="QBK7" s="117"/>
      <c r="QBO7" s="117"/>
      <c r="QBS7" s="117"/>
      <c r="QBW7" s="117"/>
      <c r="QCA7" s="117"/>
      <c r="QCE7" s="117"/>
      <c r="QCI7" s="117"/>
      <c r="QCM7" s="117"/>
      <c r="QCQ7" s="117"/>
      <c r="QCU7" s="117"/>
      <c r="QCY7" s="117"/>
      <c r="QDC7" s="117"/>
      <c r="QDG7" s="117"/>
      <c r="QDK7" s="117"/>
      <c r="QDO7" s="117"/>
      <c r="QDS7" s="117"/>
      <c r="QDW7" s="117"/>
      <c r="QEA7" s="117"/>
      <c r="QEE7" s="117"/>
      <c r="QEI7" s="117"/>
      <c r="QEM7" s="117"/>
      <c r="QEQ7" s="117"/>
      <c r="QEU7" s="117"/>
      <c r="QEY7" s="117"/>
      <c r="QFC7" s="117"/>
      <c r="QFG7" s="117"/>
      <c r="QFK7" s="117"/>
      <c r="QFO7" s="117"/>
      <c r="QFS7" s="117"/>
      <c r="QFW7" s="117"/>
      <c r="QGA7" s="117"/>
      <c r="QGE7" s="117"/>
      <c r="QGI7" s="117"/>
      <c r="QGM7" s="117"/>
      <c r="QGQ7" s="117"/>
      <c r="QGU7" s="117"/>
      <c r="QGY7" s="117"/>
      <c r="QHC7" s="117"/>
      <c r="QHG7" s="117"/>
      <c r="QHK7" s="117"/>
      <c r="QHO7" s="117"/>
      <c r="QHS7" s="117"/>
      <c r="QHW7" s="117"/>
      <c r="QIA7" s="117"/>
      <c r="QIE7" s="117"/>
      <c r="QII7" s="117"/>
      <c r="QIM7" s="117"/>
      <c r="QIQ7" s="117"/>
      <c r="QIU7" s="117"/>
      <c r="QIY7" s="117"/>
      <c r="QJC7" s="117"/>
      <c r="QJG7" s="117"/>
      <c r="QJK7" s="117"/>
      <c r="QJO7" s="117"/>
      <c r="QJS7" s="117"/>
      <c r="QJW7" s="117"/>
      <c r="QKA7" s="117"/>
      <c r="QKE7" s="117"/>
      <c r="QKI7" s="117"/>
      <c r="QKM7" s="117"/>
      <c r="QKQ7" s="117"/>
      <c r="QKU7" s="117"/>
      <c r="QKY7" s="117"/>
      <c r="QLC7" s="117"/>
      <c r="QLG7" s="117"/>
      <c r="QLK7" s="117"/>
      <c r="QLO7" s="117"/>
      <c r="QLS7" s="117"/>
      <c r="QLW7" s="117"/>
      <c r="QMA7" s="117"/>
      <c r="QME7" s="117"/>
      <c r="QMI7" s="117"/>
      <c r="QMM7" s="117"/>
      <c r="QMQ7" s="117"/>
      <c r="QMU7" s="117"/>
      <c r="QMY7" s="117"/>
      <c r="QNC7" s="117"/>
      <c r="QNG7" s="117"/>
      <c r="QNK7" s="117"/>
      <c r="QNO7" s="117"/>
      <c r="QNS7" s="117"/>
      <c r="QNW7" s="117"/>
      <c r="QOA7" s="117"/>
      <c r="QOE7" s="117"/>
      <c r="QOI7" s="117"/>
      <c r="QOM7" s="117"/>
      <c r="QOQ7" s="117"/>
      <c r="QOU7" s="117"/>
      <c r="QOY7" s="117"/>
      <c r="QPC7" s="117"/>
      <c r="QPG7" s="117"/>
      <c r="QPK7" s="117"/>
      <c r="QPO7" s="117"/>
      <c r="QPS7" s="117"/>
      <c r="QPW7" s="117"/>
      <c r="QQA7" s="117"/>
      <c r="QQE7" s="117"/>
      <c r="QQI7" s="117"/>
      <c r="QQM7" s="117"/>
      <c r="QQQ7" s="117"/>
      <c r="QQU7" s="117"/>
      <c r="QQY7" s="117"/>
      <c r="QRC7" s="117"/>
      <c r="QRG7" s="117"/>
      <c r="QRK7" s="117"/>
      <c r="QRO7" s="117"/>
      <c r="QRS7" s="117"/>
      <c r="QRW7" s="117"/>
      <c r="QSA7" s="117"/>
      <c r="QSE7" s="117"/>
      <c r="QSI7" s="117"/>
      <c r="QSM7" s="117"/>
      <c r="QSQ7" s="117"/>
      <c r="QSU7" s="117"/>
      <c r="QSY7" s="117"/>
      <c r="QTC7" s="117"/>
      <c r="QTG7" s="117"/>
      <c r="QTK7" s="117"/>
      <c r="QTO7" s="117"/>
      <c r="QTS7" s="117"/>
      <c r="QTW7" s="117"/>
      <c r="QUA7" s="117"/>
      <c r="QUE7" s="117"/>
      <c r="QUI7" s="117"/>
      <c r="QUM7" s="117"/>
      <c r="QUQ7" s="117"/>
      <c r="QUU7" s="117"/>
      <c r="QUY7" s="117"/>
      <c r="QVC7" s="117"/>
      <c r="QVG7" s="117"/>
      <c r="QVK7" s="117"/>
      <c r="QVO7" s="117"/>
      <c r="QVS7" s="117"/>
      <c r="QVW7" s="117"/>
      <c r="QWA7" s="117"/>
      <c r="QWE7" s="117"/>
      <c r="QWI7" s="117"/>
      <c r="QWM7" s="117"/>
      <c r="QWQ7" s="117"/>
      <c r="QWU7" s="117"/>
      <c r="QWY7" s="117"/>
      <c r="QXC7" s="117"/>
      <c r="QXG7" s="117"/>
      <c r="QXK7" s="117"/>
      <c r="QXO7" s="117"/>
      <c r="QXS7" s="117"/>
      <c r="QXW7" s="117"/>
      <c r="QYA7" s="117"/>
      <c r="QYE7" s="117"/>
      <c r="QYI7" s="117"/>
      <c r="QYM7" s="117"/>
      <c r="QYQ7" s="117"/>
      <c r="QYU7" s="117"/>
      <c r="QYY7" s="117"/>
      <c r="QZC7" s="117"/>
      <c r="QZG7" s="117"/>
      <c r="QZK7" s="117"/>
      <c r="QZO7" s="117"/>
      <c r="QZS7" s="117"/>
      <c r="QZW7" s="117"/>
      <c r="RAA7" s="117"/>
      <c r="RAE7" s="117"/>
      <c r="RAI7" s="117"/>
      <c r="RAM7" s="117"/>
      <c r="RAQ7" s="117"/>
      <c r="RAU7" s="117"/>
      <c r="RAY7" s="117"/>
      <c r="RBC7" s="117"/>
      <c r="RBG7" s="117"/>
      <c r="RBK7" s="117"/>
      <c r="RBO7" s="117"/>
      <c r="RBS7" s="117"/>
      <c r="RBW7" s="117"/>
      <c r="RCA7" s="117"/>
      <c r="RCE7" s="117"/>
      <c r="RCI7" s="117"/>
      <c r="RCM7" s="117"/>
      <c r="RCQ7" s="117"/>
      <c r="RCU7" s="117"/>
      <c r="RCY7" s="117"/>
      <c r="RDC7" s="117"/>
      <c r="RDG7" s="117"/>
      <c r="RDK7" s="117"/>
      <c r="RDO7" s="117"/>
      <c r="RDS7" s="117"/>
      <c r="RDW7" s="117"/>
      <c r="REA7" s="117"/>
      <c r="REE7" s="117"/>
      <c r="REI7" s="117"/>
      <c r="REM7" s="117"/>
      <c r="REQ7" s="117"/>
      <c r="REU7" s="117"/>
      <c r="REY7" s="117"/>
      <c r="RFC7" s="117"/>
      <c r="RFG7" s="117"/>
      <c r="RFK7" s="117"/>
      <c r="RFO7" s="117"/>
      <c r="RFS7" s="117"/>
      <c r="RFW7" s="117"/>
      <c r="RGA7" s="117"/>
      <c r="RGE7" s="117"/>
      <c r="RGI7" s="117"/>
      <c r="RGM7" s="117"/>
      <c r="RGQ7" s="117"/>
      <c r="RGU7" s="117"/>
      <c r="RGY7" s="117"/>
      <c r="RHC7" s="117"/>
      <c r="RHG7" s="117"/>
      <c r="RHK7" s="117"/>
      <c r="RHO7" s="117"/>
      <c r="RHS7" s="117"/>
      <c r="RHW7" s="117"/>
      <c r="RIA7" s="117"/>
      <c r="RIE7" s="117"/>
      <c r="RII7" s="117"/>
      <c r="RIM7" s="117"/>
      <c r="RIQ7" s="117"/>
      <c r="RIU7" s="117"/>
      <c r="RIY7" s="117"/>
      <c r="RJC7" s="117"/>
      <c r="RJG7" s="117"/>
      <c r="RJK7" s="117"/>
      <c r="RJO7" s="117"/>
      <c r="RJS7" s="117"/>
      <c r="RJW7" s="117"/>
      <c r="RKA7" s="117"/>
      <c r="RKE7" s="117"/>
      <c r="RKI7" s="117"/>
      <c r="RKM7" s="117"/>
      <c r="RKQ7" s="117"/>
      <c r="RKU7" s="117"/>
      <c r="RKY7" s="117"/>
      <c r="RLC7" s="117"/>
      <c r="RLG7" s="117"/>
      <c r="RLK7" s="117"/>
      <c r="RLO7" s="117"/>
      <c r="RLS7" s="117"/>
      <c r="RLW7" s="117"/>
      <c r="RMA7" s="117"/>
      <c r="RME7" s="117"/>
      <c r="RMI7" s="117"/>
      <c r="RMM7" s="117"/>
      <c r="RMQ7" s="117"/>
      <c r="RMU7" s="117"/>
      <c r="RMY7" s="117"/>
      <c r="RNC7" s="117"/>
      <c r="RNG7" s="117"/>
      <c r="RNK7" s="117"/>
      <c r="RNO7" s="117"/>
      <c r="RNS7" s="117"/>
      <c r="RNW7" s="117"/>
      <c r="ROA7" s="117"/>
      <c r="ROE7" s="117"/>
      <c r="ROI7" s="117"/>
      <c r="ROM7" s="117"/>
      <c r="ROQ7" s="117"/>
      <c r="ROU7" s="117"/>
      <c r="ROY7" s="117"/>
      <c r="RPC7" s="117"/>
      <c r="RPG7" s="117"/>
      <c r="RPK7" s="117"/>
      <c r="RPO7" s="117"/>
      <c r="RPS7" s="117"/>
      <c r="RPW7" s="117"/>
      <c r="RQA7" s="117"/>
      <c r="RQE7" s="117"/>
      <c r="RQI7" s="117"/>
      <c r="RQM7" s="117"/>
      <c r="RQQ7" s="117"/>
      <c r="RQU7" s="117"/>
      <c r="RQY7" s="117"/>
      <c r="RRC7" s="117"/>
      <c r="RRG7" s="117"/>
      <c r="RRK7" s="117"/>
      <c r="RRO7" s="117"/>
      <c r="RRS7" s="117"/>
      <c r="RRW7" s="117"/>
      <c r="RSA7" s="117"/>
      <c r="RSE7" s="117"/>
      <c r="RSI7" s="117"/>
      <c r="RSM7" s="117"/>
      <c r="RSQ7" s="117"/>
      <c r="RSU7" s="117"/>
      <c r="RSY7" s="117"/>
      <c r="RTC7" s="117"/>
      <c r="RTG7" s="117"/>
      <c r="RTK7" s="117"/>
      <c r="RTO7" s="117"/>
      <c r="RTS7" s="117"/>
      <c r="RTW7" s="117"/>
      <c r="RUA7" s="117"/>
      <c r="RUE7" s="117"/>
      <c r="RUI7" s="117"/>
      <c r="RUM7" s="117"/>
      <c r="RUQ7" s="117"/>
      <c r="RUU7" s="117"/>
      <c r="RUY7" s="117"/>
      <c r="RVC7" s="117"/>
      <c r="RVG7" s="117"/>
      <c r="RVK7" s="117"/>
      <c r="RVO7" s="117"/>
      <c r="RVS7" s="117"/>
      <c r="RVW7" s="117"/>
      <c r="RWA7" s="117"/>
      <c r="RWE7" s="117"/>
      <c r="RWI7" s="117"/>
      <c r="RWM7" s="117"/>
      <c r="RWQ7" s="117"/>
      <c r="RWU7" s="117"/>
      <c r="RWY7" s="117"/>
      <c r="RXC7" s="117"/>
      <c r="RXG7" s="117"/>
      <c r="RXK7" s="117"/>
      <c r="RXO7" s="117"/>
      <c r="RXS7" s="117"/>
      <c r="RXW7" s="117"/>
      <c r="RYA7" s="117"/>
      <c r="RYE7" s="117"/>
      <c r="RYI7" s="117"/>
      <c r="RYM7" s="117"/>
      <c r="RYQ7" s="117"/>
      <c r="RYU7" s="117"/>
      <c r="RYY7" s="117"/>
      <c r="RZC7" s="117"/>
      <c r="RZG7" s="117"/>
      <c r="RZK7" s="117"/>
      <c r="RZO7" s="117"/>
      <c r="RZS7" s="117"/>
      <c r="RZW7" s="117"/>
      <c r="SAA7" s="117"/>
      <c r="SAE7" s="117"/>
      <c r="SAI7" s="117"/>
      <c r="SAM7" s="117"/>
      <c r="SAQ7" s="117"/>
      <c r="SAU7" s="117"/>
      <c r="SAY7" s="117"/>
      <c r="SBC7" s="117"/>
      <c r="SBG7" s="117"/>
      <c r="SBK7" s="117"/>
      <c r="SBO7" s="117"/>
      <c r="SBS7" s="117"/>
      <c r="SBW7" s="117"/>
      <c r="SCA7" s="117"/>
      <c r="SCE7" s="117"/>
      <c r="SCI7" s="117"/>
      <c r="SCM7" s="117"/>
      <c r="SCQ7" s="117"/>
      <c r="SCU7" s="117"/>
      <c r="SCY7" s="117"/>
      <c r="SDC7" s="117"/>
      <c r="SDG7" s="117"/>
      <c r="SDK7" s="117"/>
      <c r="SDO7" s="117"/>
      <c r="SDS7" s="117"/>
      <c r="SDW7" s="117"/>
      <c r="SEA7" s="117"/>
      <c r="SEE7" s="117"/>
      <c r="SEI7" s="117"/>
      <c r="SEM7" s="117"/>
      <c r="SEQ7" s="117"/>
      <c r="SEU7" s="117"/>
      <c r="SEY7" s="117"/>
      <c r="SFC7" s="117"/>
      <c r="SFG7" s="117"/>
      <c r="SFK7" s="117"/>
      <c r="SFO7" s="117"/>
      <c r="SFS7" s="117"/>
      <c r="SFW7" s="117"/>
      <c r="SGA7" s="117"/>
      <c r="SGE7" s="117"/>
      <c r="SGI7" s="117"/>
      <c r="SGM7" s="117"/>
      <c r="SGQ7" s="117"/>
      <c r="SGU7" s="117"/>
      <c r="SGY7" s="117"/>
      <c r="SHC7" s="117"/>
      <c r="SHG7" s="117"/>
      <c r="SHK7" s="117"/>
      <c r="SHO7" s="117"/>
      <c r="SHS7" s="117"/>
      <c r="SHW7" s="117"/>
      <c r="SIA7" s="117"/>
      <c r="SIE7" s="117"/>
      <c r="SII7" s="117"/>
      <c r="SIM7" s="117"/>
      <c r="SIQ7" s="117"/>
      <c r="SIU7" s="117"/>
      <c r="SIY7" s="117"/>
      <c r="SJC7" s="117"/>
      <c r="SJG7" s="117"/>
      <c r="SJK7" s="117"/>
      <c r="SJO7" s="117"/>
      <c r="SJS7" s="117"/>
      <c r="SJW7" s="117"/>
      <c r="SKA7" s="117"/>
      <c r="SKE7" s="117"/>
      <c r="SKI7" s="117"/>
      <c r="SKM7" s="117"/>
      <c r="SKQ7" s="117"/>
      <c r="SKU7" s="117"/>
      <c r="SKY7" s="117"/>
      <c r="SLC7" s="117"/>
      <c r="SLG7" s="117"/>
      <c r="SLK7" s="117"/>
      <c r="SLO7" s="117"/>
      <c r="SLS7" s="117"/>
      <c r="SLW7" s="117"/>
      <c r="SMA7" s="117"/>
      <c r="SME7" s="117"/>
      <c r="SMI7" s="117"/>
      <c r="SMM7" s="117"/>
      <c r="SMQ7" s="117"/>
      <c r="SMU7" s="117"/>
      <c r="SMY7" s="117"/>
      <c r="SNC7" s="117"/>
      <c r="SNG7" s="117"/>
      <c r="SNK7" s="117"/>
      <c r="SNO7" s="117"/>
      <c r="SNS7" s="117"/>
      <c r="SNW7" s="117"/>
      <c r="SOA7" s="117"/>
      <c r="SOE7" s="117"/>
      <c r="SOI7" s="117"/>
      <c r="SOM7" s="117"/>
      <c r="SOQ7" s="117"/>
      <c r="SOU7" s="117"/>
      <c r="SOY7" s="117"/>
      <c r="SPC7" s="117"/>
      <c r="SPG7" s="117"/>
      <c r="SPK7" s="117"/>
      <c r="SPO7" s="117"/>
      <c r="SPS7" s="117"/>
      <c r="SPW7" s="117"/>
      <c r="SQA7" s="117"/>
      <c r="SQE7" s="117"/>
      <c r="SQI7" s="117"/>
      <c r="SQM7" s="117"/>
      <c r="SQQ7" s="117"/>
      <c r="SQU7" s="117"/>
      <c r="SQY7" s="117"/>
      <c r="SRC7" s="117"/>
      <c r="SRG7" s="117"/>
      <c r="SRK7" s="117"/>
      <c r="SRO7" s="117"/>
      <c r="SRS7" s="117"/>
      <c r="SRW7" s="117"/>
      <c r="SSA7" s="117"/>
      <c r="SSE7" s="117"/>
      <c r="SSI7" s="117"/>
      <c r="SSM7" s="117"/>
      <c r="SSQ7" s="117"/>
      <c r="SSU7" s="117"/>
      <c r="SSY7" s="117"/>
      <c r="STC7" s="117"/>
      <c r="STG7" s="117"/>
      <c r="STK7" s="117"/>
      <c r="STO7" s="117"/>
      <c r="STS7" s="117"/>
      <c r="STW7" s="117"/>
      <c r="SUA7" s="117"/>
      <c r="SUE7" s="117"/>
      <c r="SUI7" s="117"/>
      <c r="SUM7" s="117"/>
      <c r="SUQ7" s="117"/>
      <c r="SUU7" s="117"/>
      <c r="SUY7" s="117"/>
      <c r="SVC7" s="117"/>
      <c r="SVG7" s="117"/>
      <c r="SVK7" s="117"/>
      <c r="SVO7" s="117"/>
      <c r="SVS7" s="117"/>
      <c r="SVW7" s="117"/>
      <c r="SWA7" s="117"/>
      <c r="SWE7" s="117"/>
      <c r="SWI7" s="117"/>
      <c r="SWM7" s="117"/>
      <c r="SWQ7" s="117"/>
      <c r="SWU7" s="117"/>
      <c r="SWY7" s="117"/>
      <c r="SXC7" s="117"/>
      <c r="SXG7" s="117"/>
      <c r="SXK7" s="117"/>
      <c r="SXO7" s="117"/>
      <c r="SXS7" s="117"/>
      <c r="SXW7" s="117"/>
      <c r="SYA7" s="117"/>
      <c r="SYE7" s="117"/>
      <c r="SYI7" s="117"/>
      <c r="SYM7" s="117"/>
      <c r="SYQ7" s="117"/>
      <c r="SYU7" s="117"/>
      <c r="SYY7" s="117"/>
      <c r="SZC7" s="117"/>
      <c r="SZG7" s="117"/>
      <c r="SZK7" s="117"/>
      <c r="SZO7" s="117"/>
      <c r="SZS7" s="117"/>
      <c r="SZW7" s="117"/>
      <c r="TAA7" s="117"/>
      <c r="TAE7" s="117"/>
      <c r="TAI7" s="117"/>
      <c r="TAM7" s="117"/>
      <c r="TAQ7" s="117"/>
      <c r="TAU7" s="117"/>
      <c r="TAY7" s="117"/>
      <c r="TBC7" s="117"/>
      <c r="TBG7" s="117"/>
      <c r="TBK7" s="117"/>
      <c r="TBO7" s="117"/>
      <c r="TBS7" s="117"/>
      <c r="TBW7" s="117"/>
      <c r="TCA7" s="117"/>
      <c r="TCE7" s="117"/>
      <c r="TCI7" s="117"/>
      <c r="TCM7" s="117"/>
      <c r="TCQ7" s="117"/>
      <c r="TCU7" s="117"/>
      <c r="TCY7" s="117"/>
      <c r="TDC7" s="117"/>
      <c r="TDG7" s="117"/>
      <c r="TDK7" s="117"/>
      <c r="TDO7" s="117"/>
      <c r="TDS7" s="117"/>
      <c r="TDW7" s="117"/>
      <c r="TEA7" s="117"/>
      <c r="TEE7" s="117"/>
      <c r="TEI7" s="117"/>
      <c r="TEM7" s="117"/>
      <c r="TEQ7" s="117"/>
      <c r="TEU7" s="117"/>
      <c r="TEY7" s="117"/>
      <c r="TFC7" s="117"/>
      <c r="TFG7" s="117"/>
      <c r="TFK7" s="117"/>
      <c r="TFO7" s="117"/>
      <c r="TFS7" s="117"/>
      <c r="TFW7" s="117"/>
      <c r="TGA7" s="117"/>
      <c r="TGE7" s="117"/>
      <c r="TGI7" s="117"/>
      <c r="TGM7" s="117"/>
      <c r="TGQ7" s="117"/>
      <c r="TGU7" s="117"/>
      <c r="TGY7" s="117"/>
      <c r="THC7" s="117"/>
      <c r="THG7" s="117"/>
      <c r="THK7" s="117"/>
      <c r="THO7" s="117"/>
      <c r="THS7" s="117"/>
      <c r="THW7" s="117"/>
      <c r="TIA7" s="117"/>
      <c r="TIE7" s="117"/>
      <c r="TII7" s="117"/>
      <c r="TIM7" s="117"/>
      <c r="TIQ7" s="117"/>
      <c r="TIU7" s="117"/>
      <c r="TIY7" s="117"/>
      <c r="TJC7" s="117"/>
      <c r="TJG7" s="117"/>
      <c r="TJK7" s="117"/>
      <c r="TJO7" s="117"/>
      <c r="TJS7" s="117"/>
      <c r="TJW7" s="117"/>
      <c r="TKA7" s="117"/>
      <c r="TKE7" s="117"/>
      <c r="TKI7" s="117"/>
      <c r="TKM7" s="117"/>
      <c r="TKQ7" s="117"/>
      <c r="TKU7" s="117"/>
      <c r="TKY7" s="117"/>
      <c r="TLC7" s="117"/>
      <c r="TLG7" s="117"/>
      <c r="TLK7" s="117"/>
      <c r="TLO7" s="117"/>
      <c r="TLS7" s="117"/>
      <c r="TLW7" s="117"/>
      <c r="TMA7" s="117"/>
      <c r="TME7" s="117"/>
      <c r="TMI7" s="117"/>
      <c r="TMM7" s="117"/>
      <c r="TMQ7" s="117"/>
      <c r="TMU7" s="117"/>
      <c r="TMY7" s="117"/>
      <c r="TNC7" s="117"/>
      <c r="TNG7" s="117"/>
      <c r="TNK7" s="117"/>
      <c r="TNO7" s="117"/>
      <c r="TNS7" s="117"/>
      <c r="TNW7" s="117"/>
      <c r="TOA7" s="117"/>
      <c r="TOE7" s="117"/>
      <c r="TOI7" s="117"/>
      <c r="TOM7" s="117"/>
      <c r="TOQ7" s="117"/>
      <c r="TOU7" s="117"/>
      <c r="TOY7" s="117"/>
      <c r="TPC7" s="117"/>
      <c r="TPG7" s="117"/>
      <c r="TPK7" s="117"/>
      <c r="TPO7" s="117"/>
      <c r="TPS7" s="117"/>
      <c r="TPW7" s="117"/>
      <c r="TQA7" s="117"/>
      <c r="TQE7" s="117"/>
      <c r="TQI7" s="117"/>
      <c r="TQM7" s="117"/>
      <c r="TQQ7" s="117"/>
      <c r="TQU7" s="117"/>
      <c r="TQY7" s="117"/>
      <c r="TRC7" s="117"/>
      <c r="TRG7" s="117"/>
      <c r="TRK7" s="117"/>
      <c r="TRO7" s="117"/>
      <c r="TRS7" s="117"/>
      <c r="TRW7" s="117"/>
      <c r="TSA7" s="117"/>
      <c r="TSE7" s="117"/>
      <c r="TSI7" s="117"/>
      <c r="TSM7" s="117"/>
      <c r="TSQ7" s="117"/>
      <c r="TSU7" s="117"/>
      <c r="TSY7" s="117"/>
      <c r="TTC7" s="117"/>
      <c r="TTG7" s="117"/>
      <c r="TTK7" s="117"/>
      <c r="TTO7" s="117"/>
      <c r="TTS7" s="117"/>
      <c r="TTW7" s="117"/>
      <c r="TUA7" s="117"/>
      <c r="TUE7" s="117"/>
      <c r="TUI7" s="117"/>
      <c r="TUM7" s="117"/>
      <c r="TUQ7" s="117"/>
      <c r="TUU7" s="117"/>
      <c r="TUY7" s="117"/>
      <c r="TVC7" s="117"/>
      <c r="TVG7" s="117"/>
      <c r="TVK7" s="117"/>
      <c r="TVO7" s="117"/>
      <c r="TVS7" s="117"/>
      <c r="TVW7" s="117"/>
      <c r="TWA7" s="117"/>
      <c r="TWE7" s="117"/>
      <c r="TWI7" s="117"/>
      <c r="TWM7" s="117"/>
      <c r="TWQ7" s="117"/>
      <c r="TWU7" s="117"/>
      <c r="TWY7" s="117"/>
      <c r="TXC7" s="117"/>
      <c r="TXG7" s="117"/>
      <c r="TXK7" s="117"/>
      <c r="TXO7" s="117"/>
      <c r="TXS7" s="117"/>
      <c r="TXW7" s="117"/>
      <c r="TYA7" s="117"/>
      <c r="TYE7" s="117"/>
      <c r="TYI7" s="117"/>
      <c r="TYM7" s="117"/>
      <c r="TYQ7" s="117"/>
      <c r="TYU7" s="117"/>
      <c r="TYY7" s="117"/>
      <c r="TZC7" s="117"/>
      <c r="TZG7" s="117"/>
      <c r="TZK7" s="117"/>
      <c r="TZO7" s="117"/>
      <c r="TZS7" s="117"/>
      <c r="TZW7" s="117"/>
      <c r="UAA7" s="117"/>
      <c r="UAE7" s="117"/>
      <c r="UAI7" s="117"/>
      <c r="UAM7" s="117"/>
      <c r="UAQ7" s="117"/>
      <c r="UAU7" s="117"/>
      <c r="UAY7" s="117"/>
      <c r="UBC7" s="117"/>
      <c r="UBG7" s="117"/>
      <c r="UBK7" s="117"/>
      <c r="UBO7" s="117"/>
      <c r="UBS7" s="117"/>
      <c r="UBW7" s="117"/>
      <c r="UCA7" s="117"/>
      <c r="UCE7" s="117"/>
      <c r="UCI7" s="117"/>
      <c r="UCM7" s="117"/>
      <c r="UCQ7" s="117"/>
      <c r="UCU7" s="117"/>
      <c r="UCY7" s="117"/>
      <c r="UDC7" s="117"/>
      <c r="UDG7" s="117"/>
      <c r="UDK7" s="117"/>
      <c r="UDO7" s="117"/>
      <c r="UDS7" s="117"/>
      <c r="UDW7" s="117"/>
      <c r="UEA7" s="117"/>
      <c r="UEE7" s="117"/>
      <c r="UEI7" s="117"/>
      <c r="UEM7" s="117"/>
      <c r="UEQ7" s="117"/>
      <c r="UEU7" s="117"/>
      <c r="UEY7" s="117"/>
      <c r="UFC7" s="117"/>
      <c r="UFG7" s="117"/>
      <c r="UFK7" s="117"/>
      <c r="UFO7" s="117"/>
      <c r="UFS7" s="117"/>
      <c r="UFW7" s="117"/>
      <c r="UGA7" s="117"/>
      <c r="UGE7" s="117"/>
      <c r="UGI7" s="117"/>
      <c r="UGM7" s="117"/>
      <c r="UGQ7" s="117"/>
      <c r="UGU7" s="117"/>
      <c r="UGY7" s="117"/>
      <c r="UHC7" s="117"/>
      <c r="UHG7" s="117"/>
      <c r="UHK7" s="117"/>
      <c r="UHO7" s="117"/>
      <c r="UHS7" s="117"/>
      <c r="UHW7" s="117"/>
      <c r="UIA7" s="117"/>
      <c r="UIE7" s="117"/>
      <c r="UII7" s="117"/>
      <c r="UIM7" s="117"/>
      <c r="UIQ7" s="117"/>
      <c r="UIU7" s="117"/>
      <c r="UIY7" s="117"/>
      <c r="UJC7" s="117"/>
      <c r="UJG7" s="117"/>
      <c r="UJK7" s="117"/>
      <c r="UJO7" s="117"/>
      <c r="UJS7" s="117"/>
      <c r="UJW7" s="117"/>
      <c r="UKA7" s="117"/>
      <c r="UKE7" s="117"/>
      <c r="UKI7" s="117"/>
      <c r="UKM7" s="117"/>
      <c r="UKQ7" s="117"/>
      <c r="UKU7" s="117"/>
      <c r="UKY7" s="117"/>
      <c r="ULC7" s="117"/>
      <c r="ULG7" s="117"/>
      <c r="ULK7" s="117"/>
      <c r="ULO7" s="117"/>
      <c r="ULS7" s="117"/>
      <c r="ULW7" s="117"/>
      <c r="UMA7" s="117"/>
      <c r="UME7" s="117"/>
      <c r="UMI7" s="117"/>
      <c r="UMM7" s="117"/>
      <c r="UMQ7" s="117"/>
      <c r="UMU7" s="117"/>
      <c r="UMY7" s="117"/>
      <c r="UNC7" s="117"/>
      <c r="UNG7" s="117"/>
      <c r="UNK7" s="117"/>
      <c r="UNO7" s="117"/>
      <c r="UNS7" s="117"/>
      <c r="UNW7" s="117"/>
      <c r="UOA7" s="117"/>
      <c r="UOE7" s="117"/>
      <c r="UOI7" s="117"/>
      <c r="UOM7" s="117"/>
      <c r="UOQ7" s="117"/>
      <c r="UOU7" s="117"/>
      <c r="UOY7" s="117"/>
      <c r="UPC7" s="117"/>
      <c r="UPG7" s="117"/>
      <c r="UPK7" s="117"/>
      <c r="UPO7" s="117"/>
      <c r="UPS7" s="117"/>
      <c r="UPW7" s="117"/>
      <c r="UQA7" s="117"/>
      <c r="UQE7" s="117"/>
      <c r="UQI7" s="117"/>
      <c r="UQM7" s="117"/>
      <c r="UQQ7" s="117"/>
      <c r="UQU7" s="117"/>
      <c r="UQY7" s="117"/>
      <c r="URC7" s="117"/>
      <c r="URG7" s="117"/>
      <c r="URK7" s="117"/>
      <c r="URO7" s="117"/>
      <c r="URS7" s="117"/>
      <c r="URW7" s="117"/>
      <c r="USA7" s="117"/>
      <c r="USE7" s="117"/>
      <c r="USI7" s="117"/>
      <c r="USM7" s="117"/>
      <c r="USQ7" s="117"/>
      <c r="USU7" s="117"/>
      <c r="USY7" s="117"/>
      <c r="UTC7" s="117"/>
      <c r="UTG7" s="117"/>
      <c r="UTK7" s="117"/>
      <c r="UTO7" s="117"/>
      <c r="UTS7" s="117"/>
      <c r="UTW7" s="117"/>
      <c r="UUA7" s="117"/>
      <c r="UUE7" s="117"/>
      <c r="UUI7" s="117"/>
      <c r="UUM7" s="117"/>
      <c r="UUQ7" s="117"/>
      <c r="UUU7" s="117"/>
      <c r="UUY7" s="117"/>
      <c r="UVC7" s="117"/>
      <c r="UVG7" s="117"/>
      <c r="UVK7" s="117"/>
      <c r="UVO7" s="117"/>
      <c r="UVS7" s="117"/>
      <c r="UVW7" s="117"/>
      <c r="UWA7" s="117"/>
      <c r="UWE7" s="117"/>
      <c r="UWI7" s="117"/>
      <c r="UWM7" s="117"/>
      <c r="UWQ7" s="117"/>
      <c r="UWU7" s="117"/>
      <c r="UWY7" s="117"/>
      <c r="UXC7" s="117"/>
      <c r="UXG7" s="117"/>
      <c r="UXK7" s="117"/>
      <c r="UXO7" s="117"/>
      <c r="UXS7" s="117"/>
      <c r="UXW7" s="117"/>
      <c r="UYA7" s="117"/>
      <c r="UYE7" s="117"/>
      <c r="UYI7" s="117"/>
      <c r="UYM7" s="117"/>
      <c r="UYQ7" s="117"/>
      <c r="UYU7" s="117"/>
      <c r="UYY7" s="117"/>
      <c r="UZC7" s="117"/>
      <c r="UZG7" s="117"/>
      <c r="UZK7" s="117"/>
      <c r="UZO7" s="117"/>
      <c r="UZS7" s="117"/>
      <c r="UZW7" s="117"/>
      <c r="VAA7" s="117"/>
      <c r="VAE7" s="117"/>
      <c r="VAI7" s="117"/>
      <c r="VAM7" s="117"/>
      <c r="VAQ7" s="117"/>
      <c r="VAU7" s="117"/>
      <c r="VAY7" s="117"/>
      <c r="VBC7" s="117"/>
      <c r="VBG7" s="117"/>
      <c r="VBK7" s="117"/>
      <c r="VBO7" s="117"/>
      <c r="VBS7" s="117"/>
      <c r="VBW7" s="117"/>
      <c r="VCA7" s="117"/>
      <c r="VCE7" s="117"/>
      <c r="VCI7" s="117"/>
      <c r="VCM7" s="117"/>
      <c r="VCQ7" s="117"/>
      <c r="VCU7" s="117"/>
      <c r="VCY7" s="117"/>
      <c r="VDC7" s="117"/>
      <c r="VDG7" s="117"/>
      <c r="VDK7" s="117"/>
      <c r="VDO7" s="117"/>
      <c r="VDS7" s="117"/>
      <c r="VDW7" s="117"/>
      <c r="VEA7" s="117"/>
      <c r="VEE7" s="117"/>
      <c r="VEI7" s="117"/>
      <c r="VEM7" s="117"/>
      <c r="VEQ7" s="117"/>
      <c r="VEU7" s="117"/>
      <c r="VEY7" s="117"/>
      <c r="VFC7" s="117"/>
      <c r="VFG7" s="117"/>
      <c r="VFK7" s="117"/>
      <c r="VFO7" s="117"/>
      <c r="VFS7" s="117"/>
      <c r="VFW7" s="117"/>
      <c r="VGA7" s="117"/>
      <c r="VGE7" s="117"/>
      <c r="VGI7" s="117"/>
      <c r="VGM7" s="117"/>
      <c r="VGQ7" s="117"/>
      <c r="VGU7" s="117"/>
      <c r="VGY7" s="117"/>
      <c r="VHC7" s="117"/>
      <c r="VHG7" s="117"/>
      <c r="VHK7" s="117"/>
      <c r="VHO7" s="117"/>
      <c r="VHS7" s="117"/>
      <c r="VHW7" s="117"/>
      <c r="VIA7" s="117"/>
      <c r="VIE7" s="117"/>
      <c r="VII7" s="117"/>
      <c r="VIM7" s="117"/>
      <c r="VIQ7" s="117"/>
      <c r="VIU7" s="117"/>
      <c r="VIY7" s="117"/>
      <c r="VJC7" s="117"/>
      <c r="VJG7" s="117"/>
      <c r="VJK7" s="117"/>
      <c r="VJO7" s="117"/>
      <c r="VJS7" s="117"/>
      <c r="VJW7" s="117"/>
      <c r="VKA7" s="117"/>
      <c r="VKE7" s="117"/>
      <c r="VKI7" s="117"/>
      <c r="VKM7" s="117"/>
      <c r="VKQ7" s="117"/>
      <c r="VKU7" s="117"/>
      <c r="VKY7" s="117"/>
      <c r="VLC7" s="117"/>
      <c r="VLG7" s="117"/>
      <c r="VLK7" s="117"/>
      <c r="VLO7" s="117"/>
      <c r="VLS7" s="117"/>
      <c r="VLW7" s="117"/>
      <c r="VMA7" s="117"/>
      <c r="VME7" s="117"/>
      <c r="VMI7" s="117"/>
      <c r="VMM7" s="117"/>
      <c r="VMQ7" s="117"/>
      <c r="VMU7" s="117"/>
      <c r="VMY7" s="117"/>
      <c r="VNC7" s="117"/>
      <c r="VNG7" s="117"/>
      <c r="VNK7" s="117"/>
      <c r="VNO7" s="117"/>
      <c r="VNS7" s="117"/>
      <c r="VNW7" s="117"/>
      <c r="VOA7" s="117"/>
      <c r="VOE7" s="117"/>
      <c r="VOI7" s="117"/>
      <c r="VOM7" s="117"/>
      <c r="VOQ7" s="117"/>
      <c r="VOU7" s="117"/>
      <c r="VOY7" s="117"/>
      <c r="VPC7" s="117"/>
      <c r="VPG7" s="117"/>
      <c r="VPK7" s="117"/>
      <c r="VPO7" s="117"/>
      <c r="VPS7" s="117"/>
      <c r="VPW7" s="117"/>
      <c r="VQA7" s="117"/>
      <c r="VQE7" s="117"/>
      <c r="VQI7" s="117"/>
      <c r="VQM7" s="117"/>
      <c r="VQQ7" s="117"/>
      <c r="VQU7" s="117"/>
      <c r="VQY7" s="117"/>
      <c r="VRC7" s="117"/>
      <c r="VRG7" s="117"/>
      <c r="VRK7" s="117"/>
      <c r="VRO7" s="117"/>
      <c r="VRS7" s="117"/>
      <c r="VRW7" s="117"/>
      <c r="VSA7" s="117"/>
      <c r="VSE7" s="117"/>
      <c r="VSI7" s="117"/>
      <c r="VSM7" s="117"/>
      <c r="VSQ7" s="117"/>
      <c r="VSU7" s="117"/>
      <c r="VSY7" s="117"/>
      <c r="VTC7" s="117"/>
      <c r="VTG7" s="117"/>
      <c r="VTK7" s="117"/>
      <c r="VTO7" s="117"/>
      <c r="VTS7" s="117"/>
      <c r="VTW7" s="117"/>
      <c r="VUA7" s="117"/>
      <c r="VUE7" s="117"/>
      <c r="VUI7" s="117"/>
      <c r="VUM7" s="117"/>
      <c r="VUQ7" s="117"/>
      <c r="VUU7" s="117"/>
      <c r="VUY7" s="117"/>
      <c r="VVC7" s="117"/>
      <c r="VVG7" s="117"/>
      <c r="VVK7" s="117"/>
      <c r="VVO7" s="117"/>
      <c r="VVS7" s="117"/>
      <c r="VVW7" s="117"/>
      <c r="VWA7" s="117"/>
      <c r="VWE7" s="117"/>
      <c r="VWI7" s="117"/>
      <c r="VWM7" s="117"/>
      <c r="VWQ7" s="117"/>
      <c r="VWU7" s="117"/>
      <c r="VWY7" s="117"/>
      <c r="VXC7" s="117"/>
      <c r="VXG7" s="117"/>
      <c r="VXK7" s="117"/>
      <c r="VXO7" s="117"/>
      <c r="VXS7" s="117"/>
      <c r="VXW7" s="117"/>
      <c r="VYA7" s="117"/>
      <c r="VYE7" s="117"/>
      <c r="VYI7" s="117"/>
      <c r="VYM7" s="117"/>
      <c r="VYQ7" s="117"/>
      <c r="VYU7" s="117"/>
      <c r="VYY7" s="117"/>
      <c r="VZC7" s="117"/>
      <c r="VZG7" s="117"/>
      <c r="VZK7" s="117"/>
      <c r="VZO7" s="117"/>
      <c r="VZS7" s="117"/>
      <c r="VZW7" s="117"/>
      <c r="WAA7" s="117"/>
      <c r="WAE7" s="117"/>
      <c r="WAI7" s="117"/>
      <c r="WAM7" s="117"/>
      <c r="WAQ7" s="117"/>
      <c r="WAU7" s="117"/>
      <c r="WAY7" s="117"/>
      <c r="WBC7" s="117"/>
      <c r="WBG7" s="117"/>
      <c r="WBK7" s="117"/>
      <c r="WBO7" s="117"/>
      <c r="WBS7" s="117"/>
      <c r="WBW7" s="117"/>
      <c r="WCA7" s="117"/>
      <c r="WCE7" s="117"/>
      <c r="WCI7" s="117"/>
      <c r="WCM7" s="117"/>
      <c r="WCQ7" s="117"/>
      <c r="WCU7" s="117"/>
      <c r="WCY7" s="117"/>
      <c r="WDC7" s="117"/>
      <c r="WDG7" s="117"/>
      <c r="WDK7" s="117"/>
      <c r="WDO7" s="117"/>
      <c r="WDS7" s="117"/>
      <c r="WDW7" s="117"/>
      <c r="WEA7" s="117"/>
      <c r="WEE7" s="117"/>
      <c r="WEI7" s="117"/>
      <c r="WEM7" s="117"/>
      <c r="WEQ7" s="117"/>
      <c r="WEU7" s="117"/>
      <c r="WEY7" s="117"/>
      <c r="WFC7" s="117"/>
      <c r="WFG7" s="117"/>
      <c r="WFK7" s="117"/>
      <c r="WFO7" s="117"/>
      <c r="WFS7" s="117"/>
      <c r="WFW7" s="117"/>
      <c r="WGA7" s="117"/>
      <c r="WGE7" s="117"/>
      <c r="WGI7" s="117"/>
      <c r="WGM7" s="117"/>
      <c r="WGQ7" s="117"/>
      <c r="WGU7" s="117"/>
      <c r="WGY7" s="117"/>
      <c r="WHC7" s="117"/>
      <c r="WHG7" s="117"/>
      <c r="WHK7" s="117"/>
      <c r="WHO7" s="117"/>
      <c r="WHS7" s="117"/>
      <c r="WHW7" s="117"/>
      <c r="WIA7" s="117"/>
      <c r="WIE7" s="117"/>
      <c r="WII7" s="117"/>
      <c r="WIM7" s="117"/>
      <c r="WIQ7" s="117"/>
      <c r="WIU7" s="117"/>
      <c r="WIY7" s="117"/>
      <c r="WJC7" s="117"/>
      <c r="WJG7" s="117"/>
      <c r="WJK7" s="117"/>
      <c r="WJO7" s="117"/>
      <c r="WJS7" s="117"/>
      <c r="WJW7" s="117"/>
      <c r="WKA7" s="117"/>
      <c r="WKE7" s="117"/>
      <c r="WKI7" s="117"/>
      <c r="WKM7" s="117"/>
      <c r="WKQ7" s="117"/>
      <c r="WKU7" s="117"/>
      <c r="WKY7" s="117"/>
      <c r="WLC7" s="117"/>
      <c r="WLG7" s="117"/>
      <c r="WLK7" s="117"/>
      <c r="WLO7" s="117"/>
      <c r="WLS7" s="117"/>
      <c r="WLW7" s="117"/>
      <c r="WMA7" s="117"/>
      <c r="WME7" s="117"/>
      <c r="WMI7" s="117"/>
      <c r="WMM7" s="117"/>
      <c r="WMQ7" s="117"/>
      <c r="WMU7" s="117"/>
      <c r="WMY7" s="117"/>
      <c r="WNC7" s="117"/>
      <c r="WNG7" s="117"/>
      <c r="WNK7" s="117"/>
      <c r="WNO7" s="117"/>
      <c r="WNS7" s="117"/>
      <c r="WNW7" s="117"/>
      <c r="WOA7" s="117"/>
      <c r="WOE7" s="117"/>
      <c r="WOI7" s="117"/>
      <c r="WOM7" s="117"/>
      <c r="WOQ7" s="117"/>
      <c r="WOU7" s="117"/>
      <c r="WOY7" s="117"/>
      <c r="WPC7" s="117"/>
      <c r="WPG7" s="117"/>
      <c r="WPK7" s="117"/>
      <c r="WPO7" s="117"/>
      <c r="WPS7" s="117"/>
      <c r="WPW7" s="117"/>
      <c r="WQA7" s="117"/>
      <c r="WQE7" s="117"/>
      <c r="WQI7" s="117"/>
      <c r="WQM7" s="117"/>
      <c r="WQQ7" s="117"/>
      <c r="WQU7" s="117"/>
      <c r="WQY7" s="117"/>
      <c r="WRC7" s="117"/>
      <c r="WRG7" s="117"/>
      <c r="WRK7" s="117"/>
      <c r="WRO7" s="117"/>
      <c r="WRS7" s="117"/>
      <c r="WRW7" s="117"/>
      <c r="WSA7" s="117"/>
      <c r="WSE7" s="117"/>
      <c r="WSI7" s="117"/>
      <c r="WSM7" s="117"/>
      <c r="WSQ7" s="117"/>
      <c r="WSU7" s="117"/>
      <c r="WSY7" s="117"/>
      <c r="WTC7" s="117"/>
      <c r="WTG7" s="117"/>
      <c r="WTK7" s="117"/>
      <c r="WTO7" s="117"/>
      <c r="WTS7" s="117"/>
      <c r="WTW7" s="117"/>
      <c r="WUA7" s="117"/>
      <c r="WUE7" s="117"/>
      <c r="WUI7" s="117"/>
      <c r="WUM7" s="117"/>
      <c r="WUQ7" s="117"/>
      <c r="WUU7" s="117"/>
      <c r="WUY7" s="117"/>
      <c r="WVC7" s="117"/>
      <c r="WVG7" s="117"/>
      <c r="WVK7" s="117"/>
      <c r="WVO7" s="117"/>
      <c r="WVS7" s="117"/>
      <c r="WVW7" s="117"/>
      <c r="WWA7" s="117"/>
      <c r="WWE7" s="117"/>
      <c r="WWI7" s="117"/>
      <c r="WWM7" s="117"/>
      <c r="WWQ7" s="117"/>
      <c r="WWU7" s="117"/>
      <c r="WWY7" s="117"/>
      <c r="WXC7" s="117"/>
      <c r="WXG7" s="117"/>
      <c r="WXK7" s="117"/>
      <c r="WXO7" s="117"/>
      <c r="WXS7" s="117"/>
      <c r="WXW7" s="117"/>
      <c r="WYA7" s="117"/>
      <c r="WYE7" s="117"/>
      <c r="WYI7" s="117"/>
      <c r="WYM7" s="117"/>
      <c r="WYQ7" s="117"/>
      <c r="WYU7" s="117"/>
      <c r="WYY7" s="117"/>
      <c r="WZC7" s="117"/>
      <c r="WZG7" s="117"/>
      <c r="WZK7" s="117"/>
      <c r="WZO7" s="117"/>
      <c r="WZS7" s="117"/>
      <c r="WZW7" s="117"/>
      <c r="XAA7" s="117"/>
      <c r="XAE7" s="117"/>
      <c r="XAI7" s="117"/>
      <c r="XAM7" s="117"/>
      <c r="XAQ7" s="117"/>
      <c r="XAU7" s="117"/>
      <c r="XAY7" s="117"/>
      <c r="XBC7" s="117"/>
      <c r="XBG7" s="117"/>
      <c r="XBK7" s="117"/>
      <c r="XBO7" s="117"/>
      <c r="XBS7" s="117"/>
      <c r="XBW7" s="117"/>
      <c r="XCA7" s="117"/>
      <c r="XCE7" s="117"/>
      <c r="XCI7" s="117"/>
      <c r="XCM7" s="117"/>
      <c r="XCQ7" s="117"/>
      <c r="XCU7" s="117"/>
      <c r="XCY7" s="117"/>
      <c r="XDC7" s="117"/>
      <c r="XDG7" s="117"/>
      <c r="XDK7" s="117"/>
      <c r="XDO7" s="117"/>
      <c r="XDS7" s="117"/>
      <c r="XDW7" s="117"/>
      <c r="XEA7" s="117"/>
      <c r="XEE7" s="117"/>
      <c r="XEI7" s="117"/>
      <c r="XEM7" s="117"/>
      <c r="XEQ7" s="117"/>
      <c r="XEU7" s="117"/>
      <c r="XEY7" s="117"/>
    </row>
    <row r="8" spans="1:1023 1027:2047 2051:3071 3075:4095 4099:5119 5123:6143 6147:7167 7171:8191 8195:9215 9219:10239 10243:11263 11267:12287 12291:13311 13315:14335 14339:15359 15363:16379" s="49" customFormat="1" ht="13.5" customHeight="1" thickBot="1" x14ac:dyDescent="0.25">
      <c r="A8" s="66"/>
      <c r="K8" s="67"/>
      <c r="L8" s="68"/>
      <c r="M8" s="68"/>
      <c r="N8" s="68"/>
      <c r="P8" s="516"/>
      <c r="Q8" s="517"/>
      <c r="R8" s="517"/>
      <c r="S8" s="517"/>
      <c r="T8" s="518"/>
    </row>
    <row r="9" spans="1:1023 1027:2047 2051:3071 3075:4095 4099:5119 5123:6143 6147:7167 7171:8191 8195:9215 9219:10239 10243:11263 11267:12287 12291:13311 13315:14335 14339:15359 15363:16379" ht="12.75" thickBot="1" x14ac:dyDescent="0.25">
      <c r="A9" s="266"/>
      <c r="B9" s="267"/>
      <c r="C9" s="78"/>
      <c r="E9" s="550" t="s">
        <v>390</v>
      </c>
      <c r="F9" s="551"/>
      <c r="G9" s="551"/>
      <c r="H9" s="551"/>
      <c r="I9" s="551"/>
      <c r="J9" s="551"/>
      <c r="K9" s="552"/>
      <c r="P9" s="519"/>
      <c r="Q9" s="520"/>
      <c r="R9" s="520"/>
      <c r="S9" s="520"/>
      <c r="T9" s="521"/>
    </row>
    <row r="10" spans="1:1023 1027:2047 2051:3071 3075:4095 4099:5119 5123:6143 6147:7167 7171:8191 8195:9215 9219:10239 10243:11263 11267:12287 12291:13311 13315:14335 14339:15359 15363:16379" ht="125.25" x14ac:dyDescent="0.2">
      <c r="A10" s="1" t="s">
        <v>227</v>
      </c>
      <c r="B10" s="553" t="s">
        <v>40</v>
      </c>
      <c r="C10" s="554"/>
      <c r="D10" s="39" t="s">
        <v>38</v>
      </c>
      <c r="E10" s="225" t="s">
        <v>391</v>
      </c>
      <c r="F10" s="226" t="s">
        <v>221</v>
      </c>
      <c r="G10" s="226" t="s">
        <v>214</v>
      </c>
      <c r="H10" s="226" t="s">
        <v>385</v>
      </c>
      <c r="I10" s="226" t="s">
        <v>103</v>
      </c>
      <c r="J10" s="227" t="s">
        <v>215</v>
      </c>
      <c r="K10" s="227" t="s">
        <v>246</v>
      </c>
      <c r="L10" s="143" t="s">
        <v>39</v>
      </c>
      <c r="M10" s="1" t="s">
        <v>135</v>
      </c>
      <c r="N10" s="1" t="s">
        <v>226</v>
      </c>
      <c r="P10" s="261" t="s">
        <v>221</v>
      </c>
      <c r="Q10" s="261" t="s">
        <v>214</v>
      </c>
      <c r="R10" s="261" t="s">
        <v>215</v>
      </c>
      <c r="S10" s="261" t="s">
        <v>103</v>
      </c>
      <c r="T10" s="261" t="s">
        <v>264</v>
      </c>
    </row>
    <row r="11" spans="1:1023 1027:2047 2051:3071 3075:4095 4099:5119 5123:6143 6147:7167 7171:8191 8195:9215 9219:10239 10243:11263 11267:12287 12291:13311 13315:14335 14339:15359 15363:16379" ht="24" customHeight="1" x14ac:dyDescent="0.2">
      <c r="A11" s="537" t="s">
        <v>78</v>
      </c>
      <c r="B11" s="555">
        <v>1</v>
      </c>
      <c r="C11" s="32"/>
      <c r="D11" s="80"/>
      <c r="E11" s="140"/>
      <c r="F11" s="439"/>
      <c r="G11" s="439"/>
      <c r="H11" s="439"/>
      <c r="I11" s="439"/>
      <c r="J11" s="440"/>
      <c r="K11" s="440"/>
      <c r="L11" s="144" t="s">
        <v>4</v>
      </c>
      <c r="M11" s="48"/>
      <c r="N11" s="48"/>
      <c r="P11" s="263"/>
      <c r="Q11" s="263"/>
      <c r="R11" s="263"/>
      <c r="S11" s="263"/>
      <c r="T11" s="263"/>
    </row>
    <row r="12" spans="1:1023 1027:2047 2051:3071 3075:4095 4099:5119 5123:6143 6147:7167 7171:8191 8195:9215 9219:10239 10243:11263 11267:12287 12291:13311 13315:14335 14339:15359 15363:16379" ht="24" x14ac:dyDescent="0.2">
      <c r="A12" s="538"/>
      <c r="B12" s="556"/>
      <c r="C12" s="30" t="s">
        <v>110</v>
      </c>
      <c r="D12" s="37" t="s">
        <v>109</v>
      </c>
      <c r="E12" s="141"/>
      <c r="F12" s="6"/>
      <c r="G12" s="6"/>
      <c r="H12" s="6"/>
      <c r="I12" s="6"/>
      <c r="J12" s="88"/>
      <c r="K12" s="230"/>
      <c r="L12" s="145" t="s">
        <v>67</v>
      </c>
      <c r="M12" s="11"/>
      <c r="N12" s="11"/>
      <c r="P12" s="263" t="str">
        <f>IF(F12="x","x","")</f>
        <v/>
      </c>
      <c r="Q12" s="263" t="str">
        <f>IF(COUNTA(F12:H12)=1,"x","")</f>
        <v/>
      </c>
      <c r="R12" s="263" t="str">
        <f t="shared" ref="R12:R17" si="0">IF(COUNTA(J12)=1,"x","")</f>
        <v/>
      </c>
      <c r="S12" s="263" t="str">
        <f t="shared" ref="S12:S17" si="1">IF(COUNTA(I12)=1,"x","")</f>
        <v/>
      </c>
      <c r="T12" s="263" t="str">
        <f t="shared" ref="T12:T17" si="2">IF(COUNTA(F12:J12)=0,"x","")</f>
        <v>x</v>
      </c>
    </row>
    <row r="13" spans="1:1023 1027:2047 2051:3071 3075:4095 4099:5119 5123:6143 6147:7167 7171:8191 8195:9215 9219:10239 10243:11263 11267:12287 12291:13311 13315:14335 14339:15359 15363:16379" ht="25.5" customHeight="1" x14ac:dyDescent="0.2">
      <c r="A13" s="538"/>
      <c r="B13" s="556"/>
      <c r="C13" s="30" t="s">
        <v>111</v>
      </c>
      <c r="D13" s="37" t="s">
        <v>108</v>
      </c>
      <c r="E13" s="141"/>
      <c r="F13" s="6"/>
      <c r="G13" s="6"/>
      <c r="H13" s="6"/>
      <c r="I13" s="6"/>
      <c r="J13" s="88"/>
      <c r="K13" s="230"/>
      <c r="L13" s="146" t="s">
        <v>22</v>
      </c>
      <c r="M13" s="11"/>
      <c r="N13" s="11"/>
      <c r="P13" s="263" t="str">
        <f t="shared" ref="P13:P60" si="3">IF(F13="x","x","")</f>
        <v/>
      </c>
      <c r="Q13" s="263" t="str">
        <f t="shared" ref="Q13:Q17" si="4">IF(COUNTA(F13:H13)=1,"x","")</f>
        <v/>
      </c>
      <c r="R13" s="263" t="str">
        <f t="shared" si="0"/>
        <v/>
      </c>
      <c r="S13" s="263" t="str">
        <f t="shared" si="1"/>
        <v/>
      </c>
      <c r="T13" s="263" t="str">
        <f t="shared" si="2"/>
        <v>x</v>
      </c>
    </row>
    <row r="14" spans="1:1023 1027:2047 2051:3071 3075:4095 4099:5119 5123:6143 6147:7167 7171:8191 8195:9215 9219:10239 10243:11263 11267:12287 12291:13311 13315:14335 14339:15359 15363:16379" ht="38.25" x14ac:dyDescent="0.2">
      <c r="A14" s="538"/>
      <c r="B14" s="556"/>
      <c r="C14" s="30" t="s">
        <v>112</v>
      </c>
      <c r="D14" s="37" t="s">
        <v>41</v>
      </c>
      <c r="E14" s="141"/>
      <c r="F14" s="6"/>
      <c r="G14" s="6"/>
      <c r="H14" s="6"/>
      <c r="I14" s="6"/>
      <c r="J14" s="88"/>
      <c r="K14" s="230"/>
      <c r="L14" s="147" t="s">
        <v>120</v>
      </c>
      <c r="M14" s="11"/>
      <c r="N14" s="11"/>
      <c r="P14" s="263" t="str">
        <f t="shared" si="3"/>
        <v/>
      </c>
      <c r="Q14" s="263" t="str">
        <f t="shared" si="4"/>
        <v/>
      </c>
      <c r="R14" s="263" t="str">
        <f t="shared" si="0"/>
        <v/>
      </c>
      <c r="S14" s="263" t="str">
        <f t="shared" si="1"/>
        <v/>
      </c>
      <c r="T14" s="263" t="str">
        <f t="shared" si="2"/>
        <v>x</v>
      </c>
    </row>
    <row r="15" spans="1:1023 1027:2047 2051:3071 3075:4095 4099:5119 5123:6143 6147:7167 7171:8191 8195:9215 9219:10239 10243:11263 11267:12287 12291:13311 13315:14335 14339:15359 15363:16379" ht="38.25" x14ac:dyDescent="0.2">
      <c r="A15" s="538"/>
      <c r="B15" s="556"/>
      <c r="C15" s="30" t="s">
        <v>113</v>
      </c>
      <c r="D15" s="37" t="s">
        <v>107</v>
      </c>
      <c r="E15" s="141"/>
      <c r="F15" s="6"/>
      <c r="G15" s="6"/>
      <c r="H15" s="6"/>
      <c r="I15" s="6"/>
      <c r="J15" s="88"/>
      <c r="K15" s="230"/>
      <c r="L15" s="148" t="s">
        <v>121</v>
      </c>
      <c r="M15" s="11"/>
      <c r="N15" s="11"/>
      <c r="P15" s="263" t="str">
        <f t="shared" si="3"/>
        <v/>
      </c>
      <c r="Q15" s="263" t="str">
        <f t="shared" si="4"/>
        <v/>
      </c>
      <c r="R15" s="263" t="str">
        <f t="shared" si="0"/>
        <v/>
      </c>
      <c r="S15" s="263" t="str">
        <f t="shared" si="1"/>
        <v/>
      </c>
      <c r="T15" s="263" t="str">
        <f t="shared" si="2"/>
        <v>x</v>
      </c>
    </row>
    <row r="16" spans="1:1023 1027:2047 2051:3071 3075:4095 4099:5119 5123:6143 6147:7167 7171:8191 8195:9215 9219:10239 10243:11263 11267:12287 12291:13311 13315:14335 14339:15359 15363:16379" ht="25.5" x14ac:dyDescent="0.2">
      <c r="A16" s="538"/>
      <c r="B16" s="556"/>
      <c r="C16" s="30" t="s">
        <v>114</v>
      </c>
      <c r="D16" s="37" t="s">
        <v>106</v>
      </c>
      <c r="E16" s="141"/>
      <c r="F16" s="6"/>
      <c r="G16" s="6"/>
      <c r="H16" s="6"/>
      <c r="I16" s="6"/>
      <c r="J16" s="88"/>
      <c r="K16" s="230"/>
      <c r="L16" s="148" t="s">
        <v>83</v>
      </c>
      <c r="M16" s="11"/>
      <c r="N16" s="11"/>
      <c r="P16" s="263" t="str">
        <f t="shared" si="3"/>
        <v/>
      </c>
      <c r="Q16" s="263" t="str">
        <f t="shared" si="4"/>
        <v/>
      </c>
      <c r="R16" s="263" t="str">
        <f t="shared" si="0"/>
        <v/>
      </c>
      <c r="S16" s="263" t="str">
        <f t="shared" si="1"/>
        <v/>
      </c>
      <c r="T16" s="263" t="str">
        <f t="shared" si="2"/>
        <v>x</v>
      </c>
    </row>
    <row r="17" spans="1:20" ht="12" x14ac:dyDescent="0.2">
      <c r="A17" s="538"/>
      <c r="B17" s="557"/>
      <c r="C17" s="30" t="s">
        <v>115</v>
      </c>
      <c r="D17" s="37" t="s">
        <v>37</v>
      </c>
      <c r="E17" s="140"/>
      <c r="F17" s="6"/>
      <c r="G17" s="6"/>
      <c r="H17" s="6"/>
      <c r="I17" s="6"/>
      <c r="J17" s="88"/>
      <c r="K17" s="230"/>
      <c r="L17" s="145" t="s">
        <v>229</v>
      </c>
      <c r="M17" s="11"/>
      <c r="N17" s="11"/>
      <c r="P17" s="263" t="str">
        <f t="shared" si="3"/>
        <v/>
      </c>
      <c r="Q17" s="263" t="str">
        <f t="shared" si="4"/>
        <v/>
      </c>
      <c r="R17" s="263" t="str">
        <f t="shared" si="0"/>
        <v/>
      </c>
      <c r="S17" s="263" t="str">
        <f t="shared" si="1"/>
        <v/>
      </c>
      <c r="T17" s="263" t="str">
        <f t="shared" si="2"/>
        <v>x</v>
      </c>
    </row>
    <row r="18" spans="1:20" ht="36" customHeight="1" x14ac:dyDescent="0.2">
      <c r="A18" s="538"/>
      <c r="B18" s="24">
        <v>2</v>
      </c>
      <c r="C18" s="32"/>
      <c r="D18" s="80"/>
      <c r="E18" s="140"/>
      <c r="F18" s="437"/>
      <c r="G18" s="437"/>
      <c r="H18" s="437"/>
      <c r="I18" s="437"/>
      <c r="J18" s="438"/>
      <c r="K18" s="438"/>
      <c r="L18" s="149" t="s">
        <v>23</v>
      </c>
      <c r="M18" s="48"/>
      <c r="N18" s="48"/>
      <c r="P18" s="264"/>
      <c r="Q18" s="262"/>
      <c r="R18" s="262"/>
      <c r="S18" s="262"/>
      <c r="T18" s="262"/>
    </row>
    <row r="19" spans="1:20" ht="42" customHeight="1" x14ac:dyDescent="0.2">
      <c r="A19" s="538"/>
      <c r="B19" s="23"/>
      <c r="C19" s="30" t="s">
        <v>110</v>
      </c>
      <c r="D19" s="34" t="s">
        <v>42</v>
      </c>
      <c r="E19" s="141"/>
      <c r="F19" s="6"/>
      <c r="G19" s="6"/>
      <c r="H19" s="6"/>
      <c r="I19" s="6"/>
      <c r="J19" s="88"/>
      <c r="K19" s="230"/>
      <c r="L19" s="150" t="s">
        <v>24</v>
      </c>
      <c r="M19" s="11"/>
      <c r="N19" s="11"/>
      <c r="P19" s="263" t="str">
        <f t="shared" si="3"/>
        <v/>
      </c>
      <c r="Q19" s="263" t="str">
        <f>IF(COUNTA(F19:H19)=1,"x","")</f>
        <v/>
      </c>
      <c r="R19" s="263" t="str">
        <f>IF(COUNTA(J19)=1,"x","")</f>
        <v/>
      </c>
      <c r="S19" s="263" t="str">
        <f>IF(COUNTA(I19)=1,"x","")</f>
        <v/>
      </c>
      <c r="T19" s="263" t="str">
        <f>IF(COUNTA(F19:J19)=0,"x","")</f>
        <v>x</v>
      </c>
    </row>
    <row r="20" spans="1:20" ht="25.5" x14ac:dyDescent="0.2">
      <c r="A20" s="538"/>
      <c r="B20" s="23"/>
      <c r="C20" s="30" t="s">
        <v>111</v>
      </c>
      <c r="D20" s="34" t="s">
        <v>43</v>
      </c>
      <c r="E20" s="141"/>
      <c r="F20" s="6"/>
      <c r="G20" s="6"/>
      <c r="H20" s="6"/>
      <c r="I20" s="6"/>
      <c r="J20" s="88"/>
      <c r="K20" s="230"/>
      <c r="L20" s="150" t="s">
        <v>84</v>
      </c>
      <c r="M20" s="11"/>
      <c r="N20" s="11"/>
      <c r="P20" s="263" t="str">
        <f t="shared" si="3"/>
        <v/>
      </c>
      <c r="Q20" s="263" t="str">
        <f t="shared" ref="Q20:Q22" si="5">IF(COUNTA(F20:H20)=1,"x","")</f>
        <v/>
      </c>
      <c r="R20" s="263" t="str">
        <f>IF(COUNTA(J20)=1,"x","")</f>
        <v/>
      </c>
      <c r="S20" s="263" t="str">
        <f>IF(COUNTA(I20)=1,"x","")</f>
        <v/>
      </c>
      <c r="T20" s="263" t="str">
        <f>IF(COUNTA(F20:J20)=0,"x","")</f>
        <v>x</v>
      </c>
    </row>
    <row r="21" spans="1:20" ht="12.75" x14ac:dyDescent="0.2">
      <c r="A21" s="538"/>
      <c r="B21" s="23"/>
      <c r="C21" s="30" t="s">
        <v>112</v>
      </c>
      <c r="D21" s="34" t="s">
        <v>69</v>
      </c>
      <c r="E21" s="141"/>
      <c r="F21" s="6"/>
      <c r="G21" s="6"/>
      <c r="H21" s="6"/>
      <c r="I21" s="6"/>
      <c r="J21" s="88"/>
      <c r="K21" s="230"/>
      <c r="L21" s="150" t="s">
        <v>70</v>
      </c>
      <c r="M21" s="11"/>
      <c r="N21" s="11"/>
      <c r="P21" s="263" t="str">
        <f t="shared" si="3"/>
        <v/>
      </c>
      <c r="Q21" s="263" t="str">
        <f t="shared" si="5"/>
        <v/>
      </c>
      <c r="R21" s="263" t="str">
        <f>IF(COUNTA(J21)=1,"x","")</f>
        <v/>
      </c>
      <c r="S21" s="263" t="str">
        <f>IF(COUNTA(I21)=1,"x","")</f>
        <v/>
      </c>
      <c r="T21" s="263" t="str">
        <f>IF(COUNTA(F21:J21)=0,"x","")</f>
        <v>x</v>
      </c>
    </row>
    <row r="22" spans="1:20" ht="25.5" x14ac:dyDescent="0.2">
      <c r="A22" s="539"/>
      <c r="B22" s="25"/>
      <c r="C22" s="30" t="s">
        <v>113</v>
      </c>
      <c r="D22" s="34" t="s">
        <v>68</v>
      </c>
      <c r="E22" s="141"/>
      <c r="F22" s="6"/>
      <c r="G22" s="6"/>
      <c r="H22" s="6"/>
      <c r="I22" s="6"/>
      <c r="J22" s="88"/>
      <c r="K22" s="230"/>
      <c r="L22" s="150" t="s">
        <v>36</v>
      </c>
      <c r="M22" s="11"/>
      <c r="N22" s="11"/>
      <c r="P22" s="263" t="str">
        <f>IF(F22="x","x","")</f>
        <v/>
      </c>
      <c r="Q22" s="263" t="str">
        <f t="shared" si="5"/>
        <v/>
      </c>
      <c r="R22" s="263" t="str">
        <f>IF(COUNTA(J22)=1,"x","")</f>
        <v/>
      </c>
      <c r="S22" s="263" t="str">
        <f>IF(COUNTA(I22)=1,"x","")</f>
        <v/>
      </c>
      <c r="T22" s="263" t="str">
        <f>IF(COUNTA(F22:J22)=0,"x","")</f>
        <v>x</v>
      </c>
    </row>
    <row r="23" spans="1:20" ht="60" customHeight="1" x14ac:dyDescent="0.2">
      <c r="A23" s="543" t="s">
        <v>88</v>
      </c>
      <c r="B23" s="24">
        <v>1</v>
      </c>
      <c r="C23" s="12"/>
      <c r="D23" s="81" t="s">
        <v>44</v>
      </c>
      <c r="E23" s="167"/>
      <c r="F23" s="349"/>
      <c r="G23" s="339"/>
      <c r="H23" s="339"/>
      <c r="I23" s="339"/>
      <c r="J23" s="350"/>
      <c r="K23" s="351"/>
      <c r="L23" s="149" t="s">
        <v>25</v>
      </c>
      <c r="M23" s="11"/>
      <c r="N23" s="11"/>
      <c r="P23" s="263" t="str">
        <f>IF(COUNTA(F23:F24)&gt;0,"x","")</f>
        <v/>
      </c>
      <c r="Q23" s="263" t="str">
        <f>IF(COUNTA(F23:H24)&gt;0,"x","")</f>
        <v/>
      </c>
      <c r="R23" s="263" t="str">
        <f>IF(COUNTA(J23:J24)&gt;0,"x","")</f>
        <v/>
      </c>
      <c r="S23" s="263" t="str">
        <f>IF(COUNTA(I23:I24)&gt;0,"x","")</f>
        <v/>
      </c>
      <c r="T23" s="263" t="str">
        <f>IF(COUNTA(F23:J24)=0,"x","")</f>
        <v>x</v>
      </c>
    </row>
    <row r="24" spans="1:20" ht="24" x14ac:dyDescent="0.2">
      <c r="A24" s="544"/>
      <c r="B24" s="21"/>
      <c r="C24" s="45"/>
      <c r="D24" s="82"/>
      <c r="E24" s="167"/>
      <c r="F24" s="349"/>
      <c r="G24" s="339"/>
      <c r="H24" s="339"/>
      <c r="I24" s="339"/>
      <c r="J24" s="350"/>
      <c r="K24" s="351"/>
      <c r="L24" s="151" t="s">
        <v>26</v>
      </c>
      <c r="M24" s="11"/>
      <c r="N24" s="11"/>
      <c r="P24" s="264"/>
      <c r="Q24" s="264"/>
      <c r="R24" s="264"/>
      <c r="S24" s="264"/>
      <c r="T24" s="264"/>
    </row>
    <row r="25" spans="1:20" ht="12" x14ac:dyDescent="0.2">
      <c r="A25" s="544"/>
      <c r="B25" s="24">
        <v>2</v>
      </c>
      <c r="C25" s="26"/>
      <c r="D25" s="35" t="s">
        <v>28</v>
      </c>
      <c r="E25" s="167"/>
      <c r="F25" s="349"/>
      <c r="G25" s="339"/>
      <c r="H25" s="339"/>
      <c r="I25" s="339"/>
      <c r="J25" s="350"/>
      <c r="K25" s="351"/>
      <c r="L25" s="149" t="s">
        <v>80</v>
      </c>
      <c r="M25" s="11"/>
      <c r="N25" s="11"/>
      <c r="P25" s="263" t="str">
        <f>IF(COUNTA(F25:F27)&gt;0,"x","")</f>
        <v/>
      </c>
      <c r="Q25" s="263" t="str">
        <f>IF(COUNTA(F25:H27)&gt;0,"x","")</f>
        <v/>
      </c>
      <c r="R25" s="263" t="str">
        <f>IF(COUNTA(J25:J27)&gt;0,"x","")</f>
        <v/>
      </c>
      <c r="S25" s="263" t="str">
        <f>IF(COUNTA(I25:I27)&gt;0,"x","")</f>
        <v/>
      </c>
      <c r="T25" s="263" t="str">
        <f>IF(COUNTA(F25:J27)=0,"x","")</f>
        <v>x</v>
      </c>
    </row>
    <row r="26" spans="1:20" ht="24" x14ac:dyDescent="0.2">
      <c r="A26" s="544"/>
      <c r="B26" s="29"/>
      <c r="C26" s="29"/>
      <c r="D26" s="83"/>
      <c r="E26" s="167"/>
      <c r="F26" s="349"/>
      <c r="G26" s="339"/>
      <c r="H26" s="339"/>
      <c r="I26" s="339"/>
      <c r="J26" s="350"/>
      <c r="K26" s="351"/>
      <c r="L26" s="152" t="s">
        <v>127</v>
      </c>
      <c r="M26" s="11"/>
      <c r="N26" s="11"/>
      <c r="P26" s="264"/>
      <c r="Q26" s="264"/>
      <c r="R26" s="264"/>
      <c r="S26" s="264"/>
      <c r="T26" s="264"/>
    </row>
    <row r="27" spans="1:20" ht="12" x14ac:dyDescent="0.2">
      <c r="A27" s="544"/>
      <c r="B27" s="29"/>
      <c r="C27" s="27"/>
      <c r="D27" s="84"/>
      <c r="E27" s="167"/>
      <c r="F27" s="349"/>
      <c r="G27" s="339"/>
      <c r="H27" s="339"/>
      <c r="I27" s="339"/>
      <c r="J27" s="350"/>
      <c r="K27" s="351"/>
      <c r="L27" s="151" t="s">
        <v>128</v>
      </c>
      <c r="M27" s="11"/>
      <c r="N27" s="11"/>
      <c r="P27" s="264"/>
      <c r="Q27" s="264"/>
      <c r="R27" s="264"/>
      <c r="S27" s="264"/>
      <c r="T27" s="264"/>
    </row>
    <row r="28" spans="1:20" ht="51.75" customHeight="1" x14ac:dyDescent="0.2">
      <c r="A28" s="544"/>
      <c r="B28" s="24">
        <v>3</v>
      </c>
      <c r="C28" s="119" t="s">
        <v>110</v>
      </c>
      <c r="D28" s="36" t="s">
        <v>30</v>
      </c>
      <c r="E28" s="140"/>
      <c r="F28" s="6"/>
      <c r="G28" s="6"/>
      <c r="H28" s="6"/>
      <c r="I28" s="6"/>
      <c r="J28" s="88"/>
      <c r="K28" s="230"/>
      <c r="L28" s="149" t="s">
        <v>236</v>
      </c>
      <c r="M28" s="11"/>
      <c r="N28" s="11"/>
      <c r="P28" s="263" t="str">
        <f t="shared" si="3"/>
        <v/>
      </c>
      <c r="Q28" s="263" t="str">
        <f>IF(COUNTA(F28:H28)=1,"x","")</f>
        <v/>
      </c>
      <c r="R28" s="263" t="str">
        <f t="shared" ref="R28:R32" si="6">IF(COUNTA(J28)=1,"x","")</f>
        <v/>
      </c>
      <c r="S28" s="263" t="str">
        <f t="shared" ref="S28:S32" si="7">IF(COUNTA(I28)=1,"x","")</f>
        <v/>
      </c>
      <c r="T28" s="263" t="str">
        <f t="shared" ref="T28:T32" si="8">IF(COUNTA(F28:J28)=0,"x","")</f>
        <v>x</v>
      </c>
    </row>
    <row r="29" spans="1:20" ht="36" x14ac:dyDescent="0.2">
      <c r="A29" s="544"/>
      <c r="B29" s="25"/>
      <c r="C29" s="30" t="s">
        <v>111</v>
      </c>
      <c r="D29" s="34" t="s">
        <v>31</v>
      </c>
      <c r="E29" s="141"/>
      <c r="F29" s="449" t="s">
        <v>257</v>
      </c>
      <c r="G29" s="6"/>
      <c r="H29" s="342"/>
      <c r="I29" s="342"/>
      <c r="J29" s="343"/>
      <c r="K29" s="343"/>
      <c r="L29" s="153" t="s">
        <v>104</v>
      </c>
      <c r="M29" s="11"/>
      <c r="N29" s="11"/>
      <c r="P29" s="263" t="str">
        <f t="shared" si="3"/>
        <v>x</v>
      </c>
      <c r="Q29" s="263" t="str">
        <f>IF(COUNTA(F29:H29)=1,"x","")</f>
        <v>x</v>
      </c>
      <c r="R29" s="263" t="str">
        <f t="shared" si="6"/>
        <v/>
      </c>
      <c r="S29" s="263" t="str">
        <f t="shared" si="7"/>
        <v/>
      </c>
      <c r="T29" s="263" t="str">
        <f t="shared" si="8"/>
        <v/>
      </c>
    </row>
    <row r="30" spans="1:20" ht="24" x14ac:dyDescent="0.2">
      <c r="A30" s="544"/>
      <c r="B30" s="7">
        <v>4</v>
      </c>
      <c r="C30" s="30"/>
      <c r="D30" s="34" t="s">
        <v>64</v>
      </c>
      <c r="E30" s="141"/>
      <c r="F30" s="6"/>
      <c r="G30" s="6"/>
      <c r="H30" s="6"/>
      <c r="I30" s="6"/>
      <c r="J30" s="88"/>
      <c r="K30" s="230"/>
      <c r="L30" s="154" t="s">
        <v>29</v>
      </c>
      <c r="M30" s="11"/>
      <c r="N30" s="11"/>
      <c r="P30" s="263" t="str">
        <f t="shared" si="3"/>
        <v/>
      </c>
      <c r="Q30" s="263" t="str">
        <f t="shared" ref="Q30:Q32" si="9">IF(COUNTA(F30:H30)=1,"x","")</f>
        <v/>
      </c>
      <c r="R30" s="263" t="str">
        <f t="shared" si="6"/>
        <v/>
      </c>
      <c r="S30" s="263" t="str">
        <f t="shared" si="7"/>
        <v/>
      </c>
      <c r="T30" s="263" t="str">
        <f t="shared" si="8"/>
        <v>x</v>
      </c>
    </row>
    <row r="31" spans="1:20" ht="24" x14ac:dyDescent="0.2">
      <c r="A31" s="544"/>
      <c r="B31" s="24">
        <v>5</v>
      </c>
      <c r="C31" s="30" t="s">
        <v>110</v>
      </c>
      <c r="D31" s="85" t="s">
        <v>45</v>
      </c>
      <c r="E31" s="141"/>
      <c r="F31" s="6"/>
      <c r="G31" s="6"/>
      <c r="H31" s="6"/>
      <c r="I31" s="6"/>
      <c r="J31" s="88"/>
      <c r="K31" s="230"/>
      <c r="L31" s="153" t="s">
        <v>118</v>
      </c>
      <c r="M31" s="11"/>
      <c r="N31" s="11"/>
      <c r="P31" s="263" t="str">
        <f t="shared" si="3"/>
        <v/>
      </c>
      <c r="Q31" s="263" t="str">
        <f t="shared" si="9"/>
        <v/>
      </c>
      <c r="R31" s="263" t="str">
        <f t="shared" si="6"/>
        <v/>
      </c>
      <c r="S31" s="263" t="str">
        <f t="shared" si="7"/>
        <v/>
      </c>
      <c r="T31" s="263" t="str">
        <f t="shared" si="8"/>
        <v>x</v>
      </c>
    </row>
    <row r="32" spans="1:20" ht="24" x14ac:dyDescent="0.2">
      <c r="A32" s="545"/>
      <c r="B32" s="25"/>
      <c r="C32" s="30" t="s">
        <v>111</v>
      </c>
      <c r="D32" s="85" t="s">
        <v>46</v>
      </c>
      <c r="E32" s="141"/>
      <c r="F32" s="6"/>
      <c r="G32" s="6"/>
      <c r="H32" s="6"/>
      <c r="I32" s="6"/>
      <c r="J32" s="88"/>
      <c r="K32" s="230"/>
      <c r="L32" s="153" t="s">
        <v>119</v>
      </c>
      <c r="M32" s="11"/>
      <c r="N32" s="11"/>
      <c r="P32" s="263" t="str">
        <f t="shared" si="3"/>
        <v/>
      </c>
      <c r="Q32" s="263" t="str">
        <f t="shared" si="9"/>
        <v/>
      </c>
      <c r="R32" s="263" t="str">
        <f t="shared" si="6"/>
        <v/>
      </c>
      <c r="S32" s="263" t="str">
        <f t="shared" si="7"/>
        <v/>
      </c>
      <c r="T32" s="263" t="str">
        <f t="shared" si="8"/>
        <v>x</v>
      </c>
    </row>
    <row r="33" spans="1:20" ht="24" customHeight="1" x14ac:dyDescent="0.2">
      <c r="A33" s="540" t="s">
        <v>87</v>
      </c>
      <c r="B33" s="24">
        <v>1</v>
      </c>
      <c r="C33" s="26" t="s">
        <v>110</v>
      </c>
      <c r="D33" s="35" t="s">
        <v>61</v>
      </c>
      <c r="E33" s="167"/>
      <c r="F33" s="349"/>
      <c r="G33" s="339"/>
      <c r="H33" s="339"/>
      <c r="I33" s="339"/>
      <c r="J33" s="350"/>
      <c r="K33" s="351"/>
      <c r="L33" s="153" t="s">
        <v>105</v>
      </c>
      <c r="M33" s="11"/>
      <c r="N33" s="11"/>
      <c r="P33" s="263" t="str">
        <f>IF(COUNTA(F33:F35)&gt;0,"x","")</f>
        <v/>
      </c>
      <c r="Q33" s="263" t="str">
        <f>IF(COUNTA(F33:H35)&gt;0,"x","")</f>
        <v/>
      </c>
      <c r="R33" s="263" t="str">
        <f>IF(COUNTA(J33:J35)&gt;0,"x","")</f>
        <v/>
      </c>
      <c r="S33" s="263" t="str">
        <f>IF(COUNTA(I33:I35)&gt;0,"x","")</f>
        <v/>
      </c>
      <c r="T33" s="263" t="str">
        <f>IF(COUNTA(F33:J35)=0,"x","")</f>
        <v>x</v>
      </c>
    </row>
    <row r="34" spans="1:20" ht="24" x14ac:dyDescent="0.2">
      <c r="A34" s="541"/>
      <c r="B34" s="23"/>
      <c r="C34" s="29"/>
      <c r="D34" s="83"/>
      <c r="E34" s="167"/>
      <c r="F34" s="349"/>
      <c r="G34" s="339"/>
      <c r="H34" s="339"/>
      <c r="I34" s="339"/>
      <c r="J34" s="350"/>
      <c r="K34" s="351"/>
      <c r="L34" s="153" t="s">
        <v>59</v>
      </c>
      <c r="M34" s="11"/>
      <c r="N34" s="11"/>
      <c r="P34" s="264"/>
      <c r="Q34" s="264"/>
      <c r="R34" s="264"/>
      <c r="S34" s="264"/>
      <c r="T34" s="264"/>
    </row>
    <row r="35" spans="1:20" ht="24" x14ac:dyDescent="0.2">
      <c r="A35" s="541"/>
      <c r="B35" s="23"/>
      <c r="C35" s="27"/>
      <c r="D35" s="84"/>
      <c r="E35" s="167"/>
      <c r="F35" s="349"/>
      <c r="G35" s="339"/>
      <c r="H35" s="339"/>
      <c r="I35" s="339"/>
      <c r="J35" s="350"/>
      <c r="K35" s="351"/>
      <c r="L35" s="153" t="s">
        <v>60</v>
      </c>
      <c r="M35" s="11"/>
      <c r="N35" s="11"/>
      <c r="P35" s="264"/>
      <c r="Q35" s="264"/>
      <c r="R35" s="264"/>
      <c r="S35" s="264"/>
      <c r="T35" s="264"/>
    </row>
    <row r="36" spans="1:20" ht="24" x14ac:dyDescent="0.2">
      <c r="A36" s="541"/>
      <c r="B36" s="23"/>
      <c r="C36" s="30" t="s">
        <v>111</v>
      </c>
      <c r="D36" s="85" t="s">
        <v>47</v>
      </c>
      <c r="E36" s="141"/>
      <c r="F36" s="6"/>
      <c r="G36" s="6"/>
      <c r="H36" s="6"/>
      <c r="I36" s="6"/>
      <c r="J36" s="88"/>
      <c r="K36" s="230"/>
      <c r="L36" s="155" t="s">
        <v>76</v>
      </c>
      <c r="M36" s="11"/>
      <c r="N36" s="11"/>
      <c r="P36" s="263" t="str">
        <f t="shared" si="3"/>
        <v/>
      </c>
      <c r="Q36" s="263" t="str">
        <f>IF(COUNTA(F36:H36)=1,"x","")</f>
        <v/>
      </c>
      <c r="R36" s="263" t="str">
        <f>IF(COUNTA(J36)=1,"x","")</f>
        <v/>
      </c>
      <c r="S36" s="263" t="str">
        <f>IF(COUNTA(I36)=1,"x","")</f>
        <v/>
      </c>
      <c r="T36" s="263" t="str">
        <f t="shared" ref="T36:T53" si="10">IF(COUNTA(F36:J36)=0,"x","")</f>
        <v>x</v>
      </c>
    </row>
    <row r="37" spans="1:20" ht="24" x14ac:dyDescent="0.2">
      <c r="A37" s="541"/>
      <c r="B37" s="26">
        <v>2</v>
      </c>
      <c r="C37" s="116"/>
      <c r="D37" s="85" t="s">
        <v>122</v>
      </c>
      <c r="E37" s="141"/>
      <c r="F37" s="6"/>
      <c r="G37" s="6"/>
      <c r="H37" s="6"/>
      <c r="I37" s="6"/>
      <c r="J37" s="88"/>
      <c r="K37" s="230"/>
      <c r="L37" s="156" t="s">
        <v>85</v>
      </c>
      <c r="M37" s="11"/>
      <c r="N37" s="11"/>
      <c r="P37" s="263" t="str">
        <f t="shared" si="3"/>
        <v/>
      </c>
      <c r="Q37" s="263" t="str">
        <f t="shared" ref="Q37:Q53" si="11">IF(COUNTA(F37:H37)=1,"x","")</f>
        <v/>
      </c>
      <c r="R37" s="263" t="str">
        <f t="shared" ref="R37:R53" si="12">IF(COUNTA(J37)=1,"x","")</f>
        <v/>
      </c>
      <c r="S37" s="263" t="str">
        <f t="shared" ref="S37:S53" si="13">IF(COUNTA(I37)=1,"x","")</f>
        <v/>
      </c>
      <c r="T37" s="263" t="str">
        <f t="shared" si="10"/>
        <v>x</v>
      </c>
    </row>
    <row r="38" spans="1:20" ht="24" x14ac:dyDescent="0.2">
      <c r="A38" s="541"/>
      <c r="B38" s="24">
        <v>3</v>
      </c>
      <c r="C38" s="30" t="s">
        <v>110</v>
      </c>
      <c r="D38" s="34" t="s">
        <v>48</v>
      </c>
      <c r="E38" s="141"/>
      <c r="F38" s="6"/>
      <c r="G38" s="6"/>
      <c r="H38" s="6"/>
      <c r="I38" s="6"/>
      <c r="J38" s="88"/>
      <c r="K38" s="230"/>
      <c r="L38" s="153" t="s">
        <v>238</v>
      </c>
      <c r="M38" s="11"/>
      <c r="N38" s="11"/>
      <c r="P38" s="263" t="str">
        <f t="shared" si="3"/>
        <v/>
      </c>
      <c r="Q38" s="263" t="str">
        <f t="shared" si="11"/>
        <v/>
      </c>
      <c r="R38" s="263" t="str">
        <f t="shared" si="12"/>
        <v/>
      </c>
      <c r="S38" s="263" t="str">
        <f t="shared" si="13"/>
        <v/>
      </c>
      <c r="T38" s="263" t="str">
        <f t="shared" si="10"/>
        <v>x</v>
      </c>
    </row>
    <row r="39" spans="1:20" ht="24" x14ac:dyDescent="0.2">
      <c r="A39" s="541"/>
      <c r="B39" s="25"/>
      <c r="C39" s="30" t="s">
        <v>111</v>
      </c>
      <c r="D39" s="34" t="s">
        <v>49</v>
      </c>
      <c r="E39" s="141"/>
      <c r="F39" s="6"/>
      <c r="G39" s="6"/>
      <c r="H39" s="6"/>
      <c r="I39" s="6"/>
      <c r="J39" s="88"/>
      <c r="K39" s="230"/>
      <c r="L39" s="153" t="s">
        <v>237</v>
      </c>
      <c r="M39" s="11"/>
      <c r="N39" s="11"/>
      <c r="P39" s="263" t="str">
        <f t="shared" si="3"/>
        <v/>
      </c>
      <c r="Q39" s="263" t="str">
        <f t="shared" si="11"/>
        <v/>
      </c>
      <c r="R39" s="263" t="str">
        <f t="shared" si="12"/>
        <v/>
      </c>
      <c r="S39" s="263" t="str">
        <f t="shared" si="13"/>
        <v/>
      </c>
      <c r="T39" s="263" t="str">
        <f t="shared" si="10"/>
        <v>x</v>
      </c>
    </row>
    <row r="40" spans="1:20" ht="36" customHeight="1" x14ac:dyDescent="0.2">
      <c r="A40" s="542"/>
      <c r="B40" s="7">
        <v>4</v>
      </c>
      <c r="C40" s="30"/>
      <c r="D40" s="37" t="s">
        <v>58</v>
      </c>
      <c r="E40" s="141"/>
      <c r="F40" s="6"/>
      <c r="G40" s="6"/>
      <c r="H40" s="6"/>
      <c r="I40" s="6"/>
      <c r="J40" s="88"/>
      <c r="K40" s="230"/>
      <c r="L40" s="157" t="s">
        <v>224</v>
      </c>
      <c r="M40" s="11"/>
      <c r="N40" s="11"/>
      <c r="P40" s="263" t="str">
        <f t="shared" si="3"/>
        <v/>
      </c>
      <c r="Q40" s="263" t="str">
        <f t="shared" si="11"/>
        <v/>
      </c>
      <c r="R40" s="263" t="str">
        <f t="shared" si="12"/>
        <v/>
      </c>
      <c r="S40" s="263" t="str">
        <f t="shared" si="13"/>
        <v/>
      </c>
      <c r="T40" s="263" t="str">
        <f t="shared" si="10"/>
        <v>x</v>
      </c>
    </row>
    <row r="41" spans="1:20" ht="60" x14ac:dyDescent="0.2">
      <c r="A41" s="534" t="s">
        <v>89</v>
      </c>
      <c r="B41" s="24">
        <v>1</v>
      </c>
      <c r="C41" s="30" t="s">
        <v>110</v>
      </c>
      <c r="D41" s="85" t="s">
        <v>50</v>
      </c>
      <c r="E41" s="141"/>
      <c r="F41" s="6"/>
      <c r="G41" s="6"/>
      <c r="H41" s="6"/>
      <c r="I41" s="6"/>
      <c r="J41" s="88"/>
      <c r="K41" s="230"/>
      <c r="L41" s="153" t="s">
        <v>18</v>
      </c>
      <c r="M41" s="11"/>
      <c r="N41" s="11"/>
      <c r="P41" s="263" t="str">
        <f t="shared" si="3"/>
        <v/>
      </c>
      <c r="Q41" s="263" t="str">
        <f t="shared" si="11"/>
        <v/>
      </c>
      <c r="R41" s="263" t="str">
        <f t="shared" si="12"/>
        <v/>
      </c>
      <c r="S41" s="263" t="str">
        <f t="shared" si="13"/>
        <v/>
      </c>
      <c r="T41" s="263" t="str">
        <f t="shared" si="10"/>
        <v>x</v>
      </c>
    </row>
    <row r="42" spans="1:20" ht="36" x14ac:dyDescent="0.2">
      <c r="A42" s="535"/>
      <c r="B42" s="25"/>
      <c r="C42" s="30" t="s">
        <v>111</v>
      </c>
      <c r="D42" s="85" t="s">
        <v>51</v>
      </c>
      <c r="E42" s="141"/>
      <c r="F42" s="6"/>
      <c r="G42" s="6"/>
      <c r="H42" s="6"/>
      <c r="I42" s="6"/>
      <c r="J42" s="88"/>
      <c r="K42" s="230"/>
      <c r="L42" s="153" t="s">
        <v>17</v>
      </c>
      <c r="M42" s="11"/>
      <c r="N42" s="344"/>
      <c r="P42" s="263" t="str">
        <f t="shared" si="3"/>
        <v/>
      </c>
      <c r="Q42" s="263" t="str">
        <f t="shared" si="11"/>
        <v/>
      </c>
      <c r="R42" s="263" t="str">
        <f t="shared" si="12"/>
        <v/>
      </c>
      <c r="S42" s="263" t="str">
        <f t="shared" si="13"/>
        <v/>
      </c>
      <c r="T42" s="263" t="str">
        <f t="shared" si="10"/>
        <v>x</v>
      </c>
    </row>
    <row r="43" spans="1:20" ht="24" x14ac:dyDescent="0.2">
      <c r="A43" s="535"/>
      <c r="B43" s="24">
        <v>2</v>
      </c>
      <c r="C43" s="30" t="s">
        <v>110</v>
      </c>
      <c r="D43" s="85" t="s">
        <v>52</v>
      </c>
      <c r="E43" s="141"/>
      <c r="F43" s="6"/>
      <c r="G43" s="6"/>
      <c r="H43" s="6"/>
      <c r="I43" s="6"/>
      <c r="J43" s="88"/>
      <c r="K43" s="230"/>
      <c r="L43" s="153" t="s">
        <v>82</v>
      </c>
      <c r="M43" s="11"/>
      <c r="N43" s="11"/>
      <c r="P43" s="263" t="str">
        <f t="shared" si="3"/>
        <v/>
      </c>
      <c r="Q43" s="263" t="str">
        <f t="shared" si="11"/>
        <v/>
      </c>
      <c r="R43" s="263" t="str">
        <f t="shared" si="12"/>
        <v/>
      </c>
      <c r="S43" s="263" t="str">
        <f t="shared" si="13"/>
        <v/>
      </c>
      <c r="T43" s="263" t="str">
        <f t="shared" si="10"/>
        <v>x</v>
      </c>
    </row>
    <row r="44" spans="1:20" ht="48" x14ac:dyDescent="0.2">
      <c r="A44" s="535"/>
      <c r="B44" s="23"/>
      <c r="C44" s="30" t="s">
        <v>111</v>
      </c>
      <c r="D44" s="85" t="s">
        <v>53</v>
      </c>
      <c r="E44" s="141"/>
      <c r="F44" s="6"/>
      <c r="G44" s="6"/>
      <c r="H44" s="6"/>
      <c r="I44" s="6"/>
      <c r="J44" s="88"/>
      <c r="K44" s="230"/>
      <c r="L44" s="153" t="s">
        <v>81</v>
      </c>
      <c r="M44" s="11"/>
      <c r="N44" s="11"/>
      <c r="P44" s="263" t="str">
        <f t="shared" si="3"/>
        <v/>
      </c>
      <c r="Q44" s="263" t="str">
        <f t="shared" si="11"/>
        <v/>
      </c>
      <c r="R44" s="263" t="str">
        <f t="shared" si="12"/>
        <v/>
      </c>
      <c r="S44" s="263" t="str">
        <f t="shared" si="13"/>
        <v/>
      </c>
      <c r="T44" s="263" t="str">
        <f t="shared" si="10"/>
        <v>x</v>
      </c>
    </row>
    <row r="45" spans="1:20" ht="48" x14ac:dyDescent="0.2">
      <c r="A45" s="535"/>
      <c r="B45" s="25"/>
      <c r="C45" s="30" t="s">
        <v>112</v>
      </c>
      <c r="D45" s="85" t="s">
        <v>54</v>
      </c>
      <c r="E45" s="141"/>
      <c r="F45" s="6"/>
      <c r="G45" s="6"/>
      <c r="H45" s="6"/>
      <c r="I45" s="6"/>
      <c r="J45" s="88"/>
      <c r="K45" s="230"/>
      <c r="L45" s="153" t="s">
        <v>66</v>
      </c>
      <c r="M45" s="11"/>
      <c r="N45" s="344"/>
      <c r="P45" s="263" t="str">
        <f t="shared" si="3"/>
        <v/>
      </c>
      <c r="Q45" s="263" t="str">
        <f t="shared" si="11"/>
        <v/>
      </c>
      <c r="R45" s="263" t="str">
        <f t="shared" si="12"/>
        <v/>
      </c>
      <c r="S45" s="263" t="str">
        <f t="shared" si="13"/>
        <v/>
      </c>
      <c r="T45" s="263" t="str">
        <f t="shared" si="10"/>
        <v>x</v>
      </c>
    </row>
    <row r="46" spans="1:20" ht="24" customHeight="1" x14ac:dyDescent="0.2">
      <c r="A46" s="535"/>
      <c r="B46" s="7">
        <v>3</v>
      </c>
      <c r="C46" s="30"/>
      <c r="D46" s="34" t="s">
        <v>33</v>
      </c>
      <c r="E46" s="141"/>
      <c r="F46" s="6"/>
      <c r="G46" s="6"/>
      <c r="H46" s="6"/>
      <c r="I46" s="6"/>
      <c r="J46" s="88"/>
      <c r="K46" s="230"/>
      <c r="L46" s="153" t="s">
        <v>15</v>
      </c>
      <c r="M46" s="11"/>
      <c r="N46" s="11"/>
      <c r="P46" s="263" t="str">
        <f t="shared" si="3"/>
        <v/>
      </c>
      <c r="Q46" s="263" t="str">
        <f t="shared" si="11"/>
        <v/>
      </c>
      <c r="R46" s="263" t="str">
        <f t="shared" si="12"/>
        <v/>
      </c>
      <c r="S46" s="263" t="str">
        <f t="shared" si="13"/>
        <v/>
      </c>
      <c r="T46" s="263" t="str">
        <f t="shared" si="10"/>
        <v>x</v>
      </c>
    </row>
    <row r="47" spans="1:20" ht="72" x14ac:dyDescent="0.2">
      <c r="A47" s="535"/>
      <c r="B47" s="7">
        <v>4</v>
      </c>
      <c r="C47" s="30"/>
      <c r="D47" s="85" t="s">
        <v>55</v>
      </c>
      <c r="E47" s="141"/>
      <c r="F47" s="6"/>
      <c r="G47" s="6"/>
      <c r="H47" s="6"/>
      <c r="I47" s="6"/>
      <c r="J47" s="88"/>
      <c r="K47" s="230"/>
      <c r="L47" s="153" t="s">
        <v>79</v>
      </c>
      <c r="M47" s="11"/>
      <c r="N47" s="11"/>
      <c r="P47" s="263" t="str">
        <f t="shared" si="3"/>
        <v/>
      </c>
      <c r="Q47" s="263" t="str">
        <f t="shared" si="11"/>
        <v/>
      </c>
      <c r="R47" s="263" t="str">
        <f t="shared" si="12"/>
        <v/>
      </c>
      <c r="S47" s="263" t="str">
        <f t="shared" si="13"/>
        <v/>
      </c>
      <c r="T47" s="263" t="str">
        <f t="shared" si="10"/>
        <v>x</v>
      </c>
    </row>
    <row r="48" spans="1:20" ht="36" customHeight="1" x14ac:dyDescent="0.2">
      <c r="A48" s="536"/>
      <c r="B48" s="7">
        <v>5</v>
      </c>
      <c r="C48" s="30"/>
      <c r="D48" s="34" t="s">
        <v>74</v>
      </c>
      <c r="E48" s="141"/>
      <c r="F48" s="6"/>
      <c r="G48" s="6"/>
      <c r="H48" s="6"/>
      <c r="I48" s="6"/>
      <c r="J48" s="88"/>
      <c r="K48" s="230"/>
      <c r="L48" s="154" t="s">
        <v>62</v>
      </c>
      <c r="M48" s="11"/>
      <c r="N48" s="11"/>
      <c r="P48" s="263" t="str">
        <f t="shared" si="3"/>
        <v/>
      </c>
      <c r="Q48" s="263" t="str">
        <f t="shared" si="11"/>
        <v/>
      </c>
      <c r="R48" s="263" t="str">
        <f t="shared" si="12"/>
        <v/>
      </c>
      <c r="S48" s="263" t="str">
        <f t="shared" si="13"/>
        <v/>
      </c>
      <c r="T48" s="263" t="str">
        <f t="shared" si="10"/>
        <v>x</v>
      </c>
    </row>
    <row r="49" spans="1:22" ht="24" x14ac:dyDescent="0.2">
      <c r="A49" s="533" t="s">
        <v>93</v>
      </c>
      <c r="B49" s="24">
        <v>1</v>
      </c>
      <c r="C49" s="19" t="s">
        <v>110</v>
      </c>
      <c r="D49" s="37" t="s">
        <v>56</v>
      </c>
      <c r="E49" s="141"/>
      <c r="F49" s="6"/>
      <c r="G49" s="6"/>
      <c r="H49" s="6"/>
      <c r="I49" s="6"/>
      <c r="J49" s="88"/>
      <c r="K49" s="230"/>
      <c r="L49" s="153" t="s">
        <v>5</v>
      </c>
      <c r="M49" s="42"/>
      <c r="N49" s="42"/>
      <c r="P49" s="263" t="str">
        <f t="shared" si="3"/>
        <v/>
      </c>
      <c r="Q49" s="263" t="str">
        <f t="shared" si="11"/>
        <v/>
      </c>
      <c r="R49" s="263" t="str">
        <f t="shared" si="12"/>
        <v/>
      </c>
      <c r="S49" s="263" t="str">
        <f t="shared" si="13"/>
        <v/>
      </c>
      <c r="T49" s="263" t="str">
        <f t="shared" si="10"/>
        <v>x</v>
      </c>
    </row>
    <row r="50" spans="1:22" ht="24" x14ac:dyDescent="0.2">
      <c r="A50" s="533"/>
      <c r="B50" s="25"/>
      <c r="C50" s="30" t="s">
        <v>111</v>
      </c>
      <c r="D50" s="37" t="s">
        <v>57</v>
      </c>
      <c r="E50" s="141"/>
      <c r="F50" s="6"/>
      <c r="G50" s="6"/>
      <c r="H50" s="6"/>
      <c r="I50" s="6"/>
      <c r="J50" s="88"/>
      <c r="K50" s="230"/>
      <c r="L50" s="153" t="s">
        <v>6</v>
      </c>
      <c r="M50" s="42"/>
      <c r="N50" s="42"/>
      <c r="P50" s="263" t="str">
        <f t="shared" si="3"/>
        <v/>
      </c>
      <c r="Q50" s="263" t="str">
        <f t="shared" si="11"/>
        <v/>
      </c>
      <c r="R50" s="263" t="str">
        <f t="shared" si="12"/>
        <v/>
      </c>
      <c r="S50" s="263" t="str">
        <f t="shared" si="13"/>
        <v/>
      </c>
      <c r="T50" s="263" t="str">
        <f t="shared" si="10"/>
        <v>x</v>
      </c>
    </row>
    <row r="51" spans="1:22" ht="24" customHeight="1" x14ac:dyDescent="0.2">
      <c r="A51" s="533"/>
      <c r="B51" s="24">
        <v>2</v>
      </c>
      <c r="C51" s="30" t="s">
        <v>110</v>
      </c>
      <c r="D51" s="34" t="s">
        <v>7</v>
      </c>
      <c r="E51" s="141"/>
      <c r="F51" s="6"/>
      <c r="G51" s="6"/>
      <c r="H51" s="6"/>
      <c r="I51" s="6"/>
      <c r="J51" s="88"/>
      <c r="K51" s="230"/>
      <c r="L51" s="153" t="s">
        <v>124</v>
      </c>
      <c r="M51" s="38"/>
      <c r="N51" s="38"/>
      <c r="P51" s="263" t="str">
        <f t="shared" si="3"/>
        <v/>
      </c>
      <c r="Q51" s="263" t="str">
        <f t="shared" si="11"/>
        <v/>
      </c>
      <c r="R51" s="263" t="str">
        <f t="shared" si="12"/>
        <v/>
      </c>
      <c r="S51" s="263" t="str">
        <f t="shared" si="13"/>
        <v/>
      </c>
      <c r="T51" s="263" t="str">
        <f t="shared" si="10"/>
        <v>x</v>
      </c>
    </row>
    <row r="52" spans="1:22" ht="24" x14ac:dyDescent="0.2">
      <c r="A52" s="533"/>
      <c r="B52" s="25"/>
      <c r="C52" s="30" t="s">
        <v>111</v>
      </c>
      <c r="D52" s="34" t="s">
        <v>8</v>
      </c>
      <c r="E52" s="141"/>
      <c r="F52" s="6"/>
      <c r="G52" s="6"/>
      <c r="H52" s="6"/>
      <c r="I52" s="6"/>
      <c r="J52" s="88"/>
      <c r="K52" s="230"/>
      <c r="L52" s="153" t="s">
        <v>223</v>
      </c>
      <c r="M52" s="38"/>
      <c r="N52" s="38"/>
      <c r="P52" s="263" t="str">
        <f t="shared" si="3"/>
        <v/>
      </c>
      <c r="Q52" s="263" t="str">
        <f t="shared" si="11"/>
        <v/>
      </c>
      <c r="R52" s="263" t="str">
        <f t="shared" si="12"/>
        <v/>
      </c>
      <c r="S52" s="263" t="str">
        <f t="shared" si="13"/>
        <v/>
      </c>
      <c r="T52" s="263" t="str">
        <f t="shared" si="10"/>
        <v>x</v>
      </c>
    </row>
    <row r="53" spans="1:22" ht="36" x14ac:dyDescent="0.2">
      <c r="A53" s="533"/>
      <c r="B53" s="24">
        <v>3</v>
      </c>
      <c r="C53" s="30" t="s">
        <v>110</v>
      </c>
      <c r="D53" s="37" t="s">
        <v>32</v>
      </c>
      <c r="E53" s="141"/>
      <c r="F53" s="6"/>
      <c r="G53" s="6"/>
      <c r="H53" s="6"/>
      <c r="I53" s="6"/>
      <c r="J53" s="88"/>
      <c r="K53" s="230"/>
      <c r="L53" s="158" t="s">
        <v>101</v>
      </c>
      <c r="M53" s="43"/>
      <c r="N53" s="43"/>
      <c r="P53" s="263" t="str">
        <f t="shared" si="3"/>
        <v/>
      </c>
      <c r="Q53" s="263" t="str">
        <f t="shared" si="11"/>
        <v/>
      </c>
      <c r="R53" s="263" t="str">
        <f t="shared" si="12"/>
        <v/>
      </c>
      <c r="S53" s="263" t="str">
        <f t="shared" si="13"/>
        <v/>
      </c>
      <c r="T53" s="263" t="str">
        <f t="shared" si="10"/>
        <v>x</v>
      </c>
    </row>
    <row r="54" spans="1:22" ht="24" x14ac:dyDescent="0.2">
      <c r="A54" s="533"/>
      <c r="B54" s="23"/>
      <c r="C54" s="26" t="s">
        <v>111</v>
      </c>
      <c r="D54" s="41" t="s">
        <v>11</v>
      </c>
      <c r="E54" s="167"/>
      <c r="F54" s="349"/>
      <c r="G54" s="339"/>
      <c r="H54" s="339"/>
      <c r="I54" s="339"/>
      <c r="J54" s="350"/>
      <c r="K54" s="351"/>
      <c r="L54" s="153" t="s">
        <v>222</v>
      </c>
      <c r="M54" s="43"/>
      <c r="N54" s="43"/>
      <c r="P54" s="263" t="str">
        <f>IF(COUNTA(F54:F55)&gt;0,"x","")</f>
        <v/>
      </c>
      <c r="Q54" s="263" t="str">
        <f>IF(COUNTA(F54:H55)&gt;0,"x","")</f>
        <v/>
      </c>
      <c r="R54" s="263" t="str">
        <f>IF(COUNTA(J54:J55)&gt;0,"x","")</f>
        <v/>
      </c>
      <c r="S54" s="263" t="str">
        <f>IF(COUNTA(I54:I55)&gt;0,"x","")</f>
        <v/>
      </c>
      <c r="T54" s="263" t="str">
        <f>IF(COUNTA(F54:J55)=0,"x","")</f>
        <v>x</v>
      </c>
    </row>
    <row r="55" spans="1:22" ht="24" x14ac:dyDescent="0.2">
      <c r="A55" s="533"/>
      <c r="B55" s="25"/>
      <c r="C55" s="27"/>
      <c r="D55" s="86"/>
      <c r="E55" s="167"/>
      <c r="F55" s="349"/>
      <c r="G55" s="339"/>
      <c r="H55" s="339"/>
      <c r="I55" s="339"/>
      <c r="J55" s="350"/>
      <c r="K55" s="351"/>
      <c r="L55" s="153" t="s">
        <v>9</v>
      </c>
      <c r="M55" s="43"/>
      <c r="N55" s="43"/>
      <c r="P55" s="264"/>
      <c r="Q55" s="264"/>
      <c r="R55" s="264"/>
      <c r="S55" s="264"/>
      <c r="T55" s="264"/>
    </row>
    <row r="56" spans="1:22" ht="48" x14ac:dyDescent="0.2">
      <c r="A56" s="533"/>
      <c r="B56" s="7">
        <v>4</v>
      </c>
      <c r="C56" s="30"/>
      <c r="D56" s="34" t="s">
        <v>71</v>
      </c>
      <c r="E56" s="141"/>
      <c r="F56" s="6"/>
      <c r="G56" s="6"/>
      <c r="H56" s="6"/>
      <c r="I56" s="6"/>
      <c r="J56" s="88"/>
      <c r="K56" s="230"/>
      <c r="L56" s="153" t="s">
        <v>123</v>
      </c>
      <c r="M56" s="38"/>
      <c r="N56" s="38"/>
      <c r="P56" s="263" t="str">
        <f t="shared" si="3"/>
        <v/>
      </c>
      <c r="Q56" s="263" t="str">
        <f>IF(COUNTA(F56:H56)=1,"x","")</f>
        <v/>
      </c>
      <c r="R56" s="263" t="str">
        <f>IF(COUNTA(J56)=1,"x","")</f>
        <v/>
      </c>
      <c r="S56" s="263" t="str">
        <f>IF(COUNTA(I56)=1,"x","")</f>
        <v/>
      </c>
      <c r="T56" s="263" t="str">
        <f>IF(COUNTA(F56:J56)=0,"x","")</f>
        <v>x</v>
      </c>
    </row>
    <row r="57" spans="1:22" ht="12" customHeight="1" x14ac:dyDescent="0.2">
      <c r="A57" s="533"/>
      <c r="B57" s="24">
        <v>5</v>
      </c>
      <c r="C57" s="30" t="s">
        <v>110</v>
      </c>
      <c r="D57" s="34" t="s">
        <v>12</v>
      </c>
      <c r="E57" s="141"/>
      <c r="F57" s="6"/>
      <c r="G57" s="6"/>
      <c r="H57" s="6"/>
      <c r="I57" s="6"/>
      <c r="J57" s="88"/>
      <c r="K57" s="230"/>
      <c r="L57" s="159" t="s">
        <v>102</v>
      </c>
      <c r="M57" s="44"/>
      <c r="N57" s="44"/>
      <c r="P57" s="263" t="str">
        <f t="shared" si="3"/>
        <v/>
      </c>
      <c r="Q57" s="263" t="str">
        <f t="shared" ref="Q57:Q60" si="14">IF(COUNTA(F57:H57)=1,"x","")</f>
        <v/>
      </c>
      <c r="R57" s="263" t="str">
        <f>IF(COUNTA(J57)=1,"x","")</f>
        <v/>
      </c>
      <c r="S57" s="263" t="str">
        <f>IF(COUNTA(I57)=1,"x","")</f>
        <v/>
      </c>
      <c r="T57" s="263" t="str">
        <f>IF(COUNTA(F57:J57)=0,"x","")</f>
        <v>x</v>
      </c>
    </row>
    <row r="58" spans="1:22" ht="12" x14ac:dyDescent="0.2">
      <c r="A58" s="533"/>
      <c r="B58" s="25"/>
      <c r="C58" s="33" t="s">
        <v>111</v>
      </c>
      <c r="D58" s="34" t="s">
        <v>13</v>
      </c>
      <c r="E58" s="141"/>
      <c r="F58" s="6"/>
      <c r="G58" s="6"/>
      <c r="H58" s="6"/>
      <c r="I58" s="6"/>
      <c r="J58" s="88"/>
      <c r="K58" s="230"/>
      <c r="L58" s="159" t="s">
        <v>65</v>
      </c>
      <c r="M58" s="43"/>
      <c r="N58" s="43"/>
      <c r="P58" s="263" t="str">
        <f t="shared" si="3"/>
        <v/>
      </c>
      <c r="Q58" s="263" t="str">
        <f t="shared" si="14"/>
        <v/>
      </c>
      <c r="R58" s="263" t="str">
        <f>IF(COUNTA(J58)=1,"x","")</f>
        <v/>
      </c>
      <c r="S58" s="263" t="str">
        <f>IF(COUNTA(I58)=1,"x","")</f>
        <v/>
      </c>
      <c r="T58" s="263" t="str">
        <f>IF(COUNTA(F58:J58)=0,"x","")</f>
        <v>x</v>
      </c>
    </row>
    <row r="59" spans="1:22" ht="24" x14ac:dyDescent="0.2">
      <c r="A59" s="533"/>
      <c r="B59" s="26">
        <v>6</v>
      </c>
      <c r="C59" s="30" t="s">
        <v>110</v>
      </c>
      <c r="D59" s="85" t="s">
        <v>244</v>
      </c>
      <c r="E59" s="141"/>
      <c r="F59" s="6"/>
      <c r="G59" s="6"/>
      <c r="H59" s="6"/>
      <c r="I59" s="6"/>
      <c r="J59" s="88"/>
      <c r="K59" s="230"/>
      <c r="L59" s="145" t="s">
        <v>100</v>
      </c>
      <c r="M59" s="38"/>
      <c r="N59" s="38"/>
      <c r="P59" s="263" t="str">
        <f t="shared" si="3"/>
        <v/>
      </c>
      <c r="Q59" s="263" t="str">
        <f t="shared" si="14"/>
        <v/>
      </c>
      <c r="R59" s="263" t="str">
        <f>IF(COUNTA(J59)=1,"x","")</f>
        <v/>
      </c>
      <c r="S59" s="263" t="str">
        <f>IF(COUNTA(I59)=1,"x","")</f>
        <v/>
      </c>
      <c r="T59" s="263" t="str">
        <f>IF(COUNTA(F59:J59)=0,"x","")</f>
        <v>x</v>
      </c>
    </row>
    <row r="60" spans="1:22" ht="24.75" thickBot="1" x14ac:dyDescent="0.25">
      <c r="A60" s="533"/>
      <c r="B60" s="27"/>
      <c r="C60" s="30" t="s">
        <v>111</v>
      </c>
      <c r="D60" s="85" t="s">
        <v>245</v>
      </c>
      <c r="E60" s="142"/>
      <c r="F60" s="90"/>
      <c r="G60" s="90"/>
      <c r="H60" s="90"/>
      <c r="I60" s="90"/>
      <c r="J60" s="91"/>
      <c r="K60" s="231"/>
      <c r="L60" s="156" t="s">
        <v>14</v>
      </c>
      <c r="M60" s="38"/>
      <c r="N60" s="38"/>
      <c r="P60" s="263" t="str">
        <f t="shared" si="3"/>
        <v/>
      </c>
      <c r="Q60" s="263" t="str">
        <f t="shared" si="14"/>
        <v/>
      </c>
      <c r="R60" s="263" t="str">
        <f>IF(COUNTA(J60)=1,"x","")</f>
        <v/>
      </c>
      <c r="S60" s="263" t="str">
        <f>IF(COUNTA(I60)=1,"x","")</f>
        <v/>
      </c>
      <c r="T60" s="263" t="str">
        <f>IF(COUNTA(F60:J60)=0,"x","")</f>
        <v>x</v>
      </c>
    </row>
    <row r="62" spans="1:22" ht="15.75" x14ac:dyDescent="0.25">
      <c r="A62" s="22" t="s">
        <v>130</v>
      </c>
      <c r="C62" s="78"/>
      <c r="O62" s="16"/>
      <c r="P62" s="16"/>
      <c r="Q62" s="16"/>
      <c r="R62" s="16"/>
      <c r="S62" s="16"/>
      <c r="T62" s="16"/>
      <c r="U62" s="16"/>
      <c r="V62" s="16"/>
    </row>
    <row r="63" spans="1:22" x14ac:dyDescent="0.2">
      <c r="A63" s="120" t="s">
        <v>216</v>
      </c>
      <c r="B63" s="121"/>
      <c r="C63" s="122"/>
      <c r="D63" s="123"/>
      <c r="E63" s="123"/>
      <c r="F63" s="123"/>
      <c r="G63" s="123"/>
      <c r="H63" s="123"/>
      <c r="I63" s="123"/>
      <c r="J63" s="123"/>
      <c r="K63" s="123"/>
      <c r="L63" s="124"/>
      <c r="O63" s="16"/>
      <c r="P63" s="16"/>
      <c r="Q63" s="16"/>
      <c r="R63" s="16"/>
      <c r="S63" s="16"/>
      <c r="T63" s="16"/>
      <c r="U63" s="16"/>
      <c r="V63" s="16"/>
    </row>
    <row r="64" spans="1:22" ht="15" customHeight="1" x14ac:dyDescent="0.2">
      <c r="A64" s="558" t="s">
        <v>590</v>
      </c>
      <c r="B64" s="558"/>
      <c r="C64" s="558"/>
      <c r="D64" s="558"/>
      <c r="E64" s="558"/>
      <c r="F64" s="558"/>
      <c r="G64" s="558"/>
      <c r="H64" s="558"/>
      <c r="I64" s="558"/>
      <c r="J64" s="558"/>
      <c r="K64" s="558"/>
      <c r="L64" s="558"/>
      <c r="O64" s="16"/>
      <c r="P64" s="16"/>
      <c r="Q64" s="16"/>
      <c r="R64" s="16"/>
      <c r="S64" s="16"/>
      <c r="T64" s="16"/>
      <c r="U64" s="16"/>
      <c r="V64" s="16"/>
    </row>
    <row r="65" spans="1:22" ht="12" x14ac:dyDescent="0.2">
      <c r="A65" s="558"/>
      <c r="B65" s="558"/>
      <c r="C65" s="558"/>
      <c r="D65" s="558"/>
      <c r="E65" s="558"/>
      <c r="F65" s="558"/>
      <c r="G65" s="558"/>
      <c r="H65" s="558"/>
      <c r="I65" s="558"/>
      <c r="J65" s="558"/>
      <c r="K65" s="558"/>
      <c r="L65" s="558"/>
      <c r="O65" s="16"/>
      <c r="P65" s="16"/>
      <c r="Q65" s="16"/>
      <c r="R65" s="16"/>
      <c r="S65" s="16"/>
      <c r="T65" s="16"/>
      <c r="U65" s="16"/>
      <c r="V65" s="16"/>
    </row>
    <row r="66" spans="1:22" s="52" customFormat="1" ht="23.25" x14ac:dyDescent="0.35">
      <c r="A66" s="50"/>
      <c r="B66" s="50"/>
      <c r="C66" s="51"/>
      <c r="D66" s="50"/>
      <c r="E66" s="50"/>
      <c r="F66" s="50"/>
      <c r="G66" s="50"/>
      <c r="H66" s="50"/>
      <c r="I66" s="50"/>
      <c r="J66" s="50"/>
      <c r="K66" s="54"/>
      <c r="L66" s="53"/>
      <c r="M66" s="125"/>
      <c r="N66" s="125"/>
      <c r="O66" s="125"/>
      <c r="P66" s="125"/>
      <c r="Q66" s="125"/>
      <c r="R66" s="125"/>
      <c r="S66" s="125"/>
      <c r="T66" s="125"/>
      <c r="U66" s="125"/>
      <c r="V66" s="125"/>
    </row>
    <row r="67" spans="1:22" ht="15" customHeight="1" x14ac:dyDescent="0.2">
      <c r="A67" s="126" t="s">
        <v>132</v>
      </c>
      <c r="C67" s="78"/>
      <c r="F67" s="62"/>
      <c r="G67" s="62" t="s">
        <v>131</v>
      </c>
      <c r="H67" s="62"/>
      <c r="J67" s="62"/>
      <c r="K67" s="221"/>
      <c r="L67" s="223" t="s">
        <v>133</v>
      </c>
      <c r="O67" s="16"/>
      <c r="P67" s="16"/>
      <c r="Q67" s="16"/>
      <c r="R67" s="16"/>
      <c r="S67" s="16"/>
      <c r="T67" s="16"/>
      <c r="U67" s="16"/>
      <c r="V67" s="16"/>
    </row>
    <row r="68" spans="1:22" ht="32.25" customHeight="1" x14ac:dyDescent="0.2">
      <c r="C68" s="78"/>
      <c r="O68" s="16"/>
      <c r="P68" s="16"/>
      <c r="Q68" s="16"/>
      <c r="R68" s="16"/>
      <c r="S68" s="16"/>
      <c r="T68" s="16"/>
      <c r="U68" s="16"/>
      <c r="V68" s="16"/>
    </row>
    <row r="69" spans="1:22" x14ac:dyDescent="0.2">
      <c r="A69" s="120" t="s">
        <v>587</v>
      </c>
      <c r="B69" s="121"/>
      <c r="C69" s="122"/>
      <c r="D69" s="123"/>
      <c r="E69" s="123"/>
      <c r="F69" s="123"/>
      <c r="G69" s="123"/>
      <c r="H69" s="123"/>
      <c r="I69" s="123"/>
      <c r="J69" s="123"/>
      <c r="K69" s="123"/>
      <c r="L69" s="124"/>
      <c r="O69" s="16"/>
      <c r="P69" s="16"/>
      <c r="Q69" s="16"/>
      <c r="R69" s="16"/>
      <c r="S69" s="16"/>
      <c r="T69" s="16"/>
      <c r="U69" s="16"/>
      <c r="V69" s="16"/>
    </row>
    <row r="70" spans="1:22" ht="12" customHeight="1" x14ac:dyDescent="0.2">
      <c r="A70" s="558" t="s">
        <v>589</v>
      </c>
      <c r="B70" s="558"/>
      <c r="C70" s="558"/>
      <c r="D70" s="558"/>
      <c r="E70" s="558"/>
      <c r="F70" s="558"/>
      <c r="G70" s="558"/>
      <c r="H70" s="558"/>
      <c r="I70" s="558"/>
      <c r="J70" s="558"/>
      <c r="K70" s="558"/>
      <c r="L70" s="558"/>
      <c r="M70" s="14"/>
      <c r="N70" s="14"/>
      <c r="O70" s="16"/>
      <c r="P70" s="16"/>
      <c r="Q70" s="16"/>
      <c r="R70" s="16"/>
      <c r="S70" s="16"/>
      <c r="T70" s="16"/>
      <c r="U70" s="16"/>
      <c r="V70" s="16"/>
    </row>
    <row r="71" spans="1:22" ht="12" x14ac:dyDescent="0.2">
      <c r="A71" s="558"/>
      <c r="B71" s="558"/>
      <c r="C71" s="558"/>
      <c r="D71" s="558"/>
      <c r="E71" s="558"/>
      <c r="F71" s="558"/>
      <c r="G71" s="558"/>
      <c r="H71" s="558"/>
      <c r="I71" s="558"/>
      <c r="J71" s="558"/>
      <c r="K71" s="558"/>
      <c r="L71" s="558"/>
      <c r="M71" s="14"/>
      <c r="N71" s="14"/>
      <c r="O71" s="16"/>
      <c r="P71" s="16"/>
      <c r="Q71" s="16"/>
      <c r="R71" s="16"/>
      <c r="S71" s="16"/>
      <c r="T71" s="16"/>
      <c r="U71" s="16"/>
      <c r="V71" s="16"/>
    </row>
    <row r="72" spans="1:22" s="52" customFormat="1" ht="23.25" x14ac:dyDescent="0.35">
      <c r="A72" s="50"/>
      <c r="B72" s="50"/>
      <c r="C72" s="51"/>
      <c r="D72" s="50"/>
      <c r="E72" s="50"/>
      <c r="F72" s="50"/>
      <c r="G72" s="50"/>
      <c r="H72" s="50"/>
      <c r="I72" s="50"/>
      <c r="J72" s="50"/>
      <c r="K72" s="54"/>
      <c r="L72" s="53"/>
      <c r="M72" s="125"/>
      <c r="N72" s="125"/>
      <c r="O72" s="125"/>
      <c r="P72" s="125"/>
      <c r="Q72" s="125"/>
      <c r="R72" s="125"/>
      <c r="S72" s="125"/>
      <c r="T72" s="125"/>
      <c r="U72" s="125"/>
      <c r="V72" s="125"/>
    </row>
    <row r="73" spans="1:22" ht="15" customHeight="1" x14ac:dyDescent="0.2">
      <c r="A73" s="126" t="s">
        <v>132</v>
      </c>
      <c r="C73" s="78"/>
      <c r="F73" s="62"/>
      <c r="G73" s="62" t="s">
        <v>131</v>
      </c>
      <c r="H73" s="62"/>
      <c r="J73" s="62"/>
      <c r="K73" s="221"/>
      <c r="L73" s="223" t="s">
        <v>134</v>
      </c>
      <c r="O73" s="16"/>
      <c r="P73" s="16"/>
      <c r="Q73" s="16"/>
      <c r="R73" s="16"/>
      <c r="S73" s="16"/>
      <c r="T73" s="16"/>
      <c r="U73" s="16"/>
      <c r="V73" s="16"/>
    </row>
    <row r="74" spans="1:22" ht="30.75" customHeight="1" x14ac:dyDescent="0.2">
      <c r="C74" s="78"/>
      <c r="O74" s="16"/>
      <c r="P74" s="16"/>
      <c r="Q74" s="16"/>
      <c r="R74" s="16"/>
      <c r="S74" s="16"/>
      <c r="T74" s="16"/>
      <c r="U74" s="16"/>
      <c r="V74" s="16"/>
    </row>
    <row r="75" spans="1:22" x14ac:dyDescent="0.2">
      <c r="A75" s="120" t="s">
        <v>16</v>
      </c>
      <c r="B75" s="121"/>
      <c r="C75" s="122"/>
      <c r="D75" s="123"/>
      <c r="E75" s="123"/>
      <c r="F75" s="123"/>
      <c r="G75" s="123"/>
      <c r="H75" s="123"/>
      <c r="I75" s="123"/>
      <c r="J75" s="123"/>
      <c r="K75" s="123"/>
      <c r="L75" s="124"/>
      <c r="O75" s="16"/>
      <c r="P75" s="16"/>
      <c r="Q75" s="16"/>
      <c r="R75" s="16"/>
      <c r="S75" s="16"/>
      <c r="T75" s="16"/>
      <c r="U75" s="16"/>
      <c r="V75" s="16"/>
    </row>
    <row r="76" spans="1:22" ht="12" customHeight="1" x14ac:dyDescent="0.2">
      <c r="A76" s="558" t="s">
        <v>588</v>
      </c>
      <c r="B76" s="558"/>
      <c r="C76" s="558"/>
      <c r="D76" s="558"/>
      <c r="E76" s="558"/>
      <c r="F76" s="558"/>
      <c r="G76" s="558"/>
      <c r="H76" s="558"/>
      <c r="I76" s="558"/>
      <c r="J76" s="558"/>
      <c r="K76" s="558"/>
      <c r="L76" s="558"/>
      <c r="O76" s="16"/>
      <c r="P76" s="16"/>
      <c r="Q76" s="16"/>
      <c r="R76" s="16"/>
      <c r="S76" s="16"/>
      <c r="T76" s="16"/>
      <c r="U76" s="16"/>
      <c r="V76" s="16"/>
    </row>
    <row r="77" spans="1:22" ht="12" x14ac:dyDescent="0.2">
      <c r="A77" s="558"/>
      <c r="B77" s="558"/>
      <c r="C77" s="558"/>
      <c r="D77" s="558"/>
      <c r="E77" s="558"/>
      <c r="F77" s="558"/>
      <c r="G77" s="558"/>
      <c r="H77" s="558"/>
      <c r="I77" s="558"/>
      <c r="J77" s="558"/>
      <c r="K77" s="558"/>
      <c r="L77" s="558"/>
      <c r="O77" s="16"/>
      <c r="P77" s="16"/>
      <c r="Q77" s="16"/>
      <c r="R77" s="16"/>
      <c r="S77" s="16"/>
      <c r="T77" s="16"/>
      <c r="U77" s="16"/>
      <c r="V77" s="16"/>
    </row>
    <row r="78" spans="1:22" s="52" customFormat="1" ht="23.25" x14ac:dyDescent="0.35">
      <c r="A78" s="50"/>
      <c r="B78" s="50"/>
      <c r="C78" s="51"/>
      <c r="D78" s="50"/>
      <c r="E78" s="50"/>
      <c r="F78" s="50"/>
      <c r="G78" s="50"/>
      <c r="H78" s="50"/>
      <c r="I78" s="50"/>
      <c r="J78" s="50"/>
      <c r="K78" s="54"/>
      <c r="L78" s="53"/>
      <c r="M78" s="16"/>
      <c r="N78" s="16"/>
      <c r="O78" s="125"/>
      <c r="P78" s="125"/>
      <c r="Q78" s="125"/>
      <c r="R78" s="125"/>
      <c r="S78" s="125"/>
      <c r="T78" s="125"/>
      <c r="U78" s="125"/>
      <c r="V78" s="125"/>
    </row>
    <row r="79" spans="1:22" ht="15" customHeight="1" x14ac:dyDescent="0.2">
      <c r="A79" s="126" t="s">
        <v>132</v>
      </c>
      <c r="C79" s="78"/>
      <c r="F79" s="62"/>
      <c r="G79" s="62" t="s">
        <v>131</v>
      </c>
      <c r="H79" s="62"/>
      <c r="J79" s="62"/>
      <c r="K79" s="221"/>
      <c r="L79" s="223" t="s">
        <v>134</v>
      </c>
      <c r="O79" s="16"/>
      <c r="P79" s="16"/>
      <c r="Q79" s="16"/>
      <c r="R79" s="16"/>
      <c r="S79" s="16"/>
      <c r="T79" s="16"/>
      <c r="U79" s="16"/>
      <c r="V79" s="16"/>
    </row>
    <row r="80" spans="1:22" ht="15" customHeight="1" x14ac:dyDescent="0.2">
      <c r="A80" s="126"/>
      <c r="C80" s="78"/>
      <c r="F80" s="62"/>
      <c r="G80" s="62"/>
      <c r="H80" s="62"/>
      <c r="J80" s="62"/>
      <c r="K80" s="221"/>
      <c r="L80" s="254"/>
      <c r="O80" s="16"/>
      <c r="P80" s="16"/>
      <c r="Q80" s="16"/>
      <c r="R80" s="16"/>
      <c r="S80" s="16"/>
      <c r="T80" s="16"/>
      <c r="U80" s="16"/>
      <c r="V80" s="16"/>
    </row>
    <row r="81" spans="1:55" ht="15" customHeight="1" x14ac:dyDescent="0.2">
      <c r="A81" s="126"/>
      <c r="C81" s="78"/>
      <c r="F81" s="62"/>
      <c r="G81" s="62"/>
      <c r="H81" s="62"/>
      <c r="J81" s="62"/>
      <c r="K81" s="221"/>
      <c r="L81" s="254"/>
      <c r="O81" s="16"/>
      <c r="P81" s="16"/>
      <c r="Q81" s="16"/>
      <c r="R81" s="16"/>
      <c r="S81" s="16"/>
      <c r="T81" s="16"/>
      <c r="U81" s="16"/>
      <c r="V81" s="16"/>
    </row>
    <row r="82" spans="1:55" x14ac:dyDescent="0.2">
      <c r="C82" s="78"/>
      <c r="M82" s="4" t="s">
        <v>383</v>
      </c>
      <c r="N82" s="255">
        <f>F86+G86+H86</f>
        <v>2.3809523809523808E-2</v>
      </c>
    </row>
    <row r="83" spans="1:55" x14ac:dyDescent="0.2">
      <c r="C83" s="78"/>
    </row>
    <row r="84" spans="1:55" ht="117" x14ac:dyDescent="0.2">
      <c r="D84" s="235" t="s">
        <v>384</v>
      </c>
      <c r="E84" s="79" t="s">
        <v>264</v>
      </c>
      <c r="F84" s="79" t="str">
        <f>F10</f>
        <v>Not Applicable</v>
      </c>
      <c r="G84" s="79" t="str">
        <f>G10</f>
        <v>Meets</v>
      </c>
      <c r="H84" s="79" t="str">
        <f>H10</f>
        <v>Meets through  Exemption</v>
      </c>
      <c r="I84" s="79" t="str">
        <f>I10</f>
        <v>Does Not Meet</v>
      </c>
      <c r="J84" s="79" t="str">
        <f>J10</f>
        <v>Improvements Underway</v>
      </c>
      <c r="K84" s="257" t="s">
        <v>220</v>
      </c>
      <c r="N84" s="265" t="s">
        <v>399</v>
      </c>
      <c r="O84" s="258" t="s">
        <v>543</v>
      </c>
      <c r="U84" s="568" t="s">
        <v>594</v>
      </c>
      <c r="V84" s="568"/>
      <c r="W84" s="569"/>
      <c r="X84" s="79" t="str">
        <f>E84</f>
        <v>Not Assessed</v>
      </c>
      <c r="Y84" s="79" t="str">
        <f t="shared" ref="Y84:AA84" si="15">F84</f>
        <v>Not Applicable</v>
      </c>
      <c r="Z84" s="79" t="str">
        <f t="shared" si="15"/>
        <v>Meets</v>
      </c>
      <c r="AA84" s="79" t="str">
        <f t="shared" si="15"/>
        <v>Meets through  Exemption</v>
      </c>
      <c r="AB84" s="79" t="str">
        <f>J84</f>
        <v>Improvements Underway</v>
      </c>
      <c r="AC84" s="79" t="str">
        <f>I84</f>
        <v>Does Not Meet</v>
      </c>
      <c r="AD84" s="257" t="s">
        <v>220</v>
      </c>
      <c r="AF84" s="568" t="s">
        <v>595</v>
      </c>
      <c r="AG84" s="568"/>
      <c r="AH84" s="569"/>
      <c r="AI84" s="79" t="str">
        <f t="shared" ref="AI84:AO84" si="16">X84</f>
        <v>Not Assessed</v>
      </c>
      <c r="AJ84" s="79" t="str">
        <f t="shared" si="16"/>
        <v>Not Applicable</v>
      </c>
      <c r="AK84" s="79" t="str">
        <f t="shared" si="16"/>
        <v>Meets</v>
      </c>
      <c r="AL84" s="79" t="str">
        <f t="shared" si="16"/>
        <v>Meets through  Exemption</v>
      </c>
      <c r="AM84" s="79" t="str">
        <f t="shared" si="16"/>
        <v>Improvements Underway</v>
      </c>
      <c r="AN84" s="79" t="str">
        <f t="shared" si="16"/>
        <v>Does Not Meet</v>
      </c>
      <c r="AO84" s="444" t="str">
        <f t="shared" si="16"/>
        <v>Total</v>
      </c>
      <c r="AQ84" s="511" t="s">
        <v>597</v>
      </c>
      <c r="AR84" s="511"/>
      <c r="AS84" s="512"/>
      <c r="AT84" s="79" t="str">
        <f>D114</f>
        <v>Not Assessed</v>
      </c>
      <c r="AU84" s="79" t="str">
        <f>D115</f>
        <v>In Compliance</v>
      </c>
      <c r="AV84" s="79" t="str">
        <f>D116</f>
        <v>Not In Compliance</v>
      </c>
      <c r="AX84" s="511" t="s">
        <v>600</v>
      </c>
      <c r="AY84" s="511"/>
      <c r="AZ84" s="512"/>
      <c r="BA84" s="79" t="str">
        <f>AT84</f>
        <v>Not Assessed</v>
      </c>
      <c r="BB84" s="79" t="str">
        <f>AU84</f>
        <v>In Compliance</v>
      </c>
      <c r="BC84" s="79" t="str">
        <f t="shared" ref="BC84" si="17">AV84</f>
        <v>Not In Compliance</v>
      </c>
    </row>
    <row r="85" spans="1:55" x14ac:dyDescent="0.2">
      <c r="D85" s="531" t="s">
        <v>220</v>
      </c>
      <c r="E85" s="108">
        <f>COUNTIF(T11:T60,"x")</f>
        <v>41</v>
      </c>
      <c r="F85" s="108">
        <f>COUNTA(F11:F60)</f>
        <v>1</v>
      </c>
      <c r="G85" s="108">
        <f>COUNTA(G11:G60)</f>
        <v>0</v>
      </c>
      <c r="H85" s="108">
        <f>COUNTA(H11:H60)</f>
        <v>0</v>
      </c>
      <c r="I85" s="108">
        <f>COUNTA(I11:I60)</f>
        <v>0</v>
      </c>
      <c r="J85" s="108">
        <f>COUNTA(J11:J60)</f>
        <v>0</v>
      </c>
      <c r="K85" s="256">
        <f>SUM(K87:K96)</f>
        <v>42</v>
      </c>
      <c r="N85" s="259" t="s">
        <v>402</v>
      </c>
      <c r="O85" s="260">
        <v>2</v>
      </c>
      <c r="U85" s="510" t="s">
        <v>78</v>
      </c>
      <c r="V85" s="510"/>
      <c r="W85" s="510"/>
      <c r="X85" s="32">
        <f>E87</f>
        <v>10</v>
      </c>
      <c r="Y85" s="32">
        <f>F87</f>
        <v>0</v>
      </c>
      <c r="Z85" s="32">
        <f>G87</f>
        <v>0</v>
      </c>
      <c r="AA85" s="32">
        <f>H87</f>
        <v>0</v>
      </c>
      <c r="AB85" s="32">
        <f>J87</f>
        <v>0</v>
      </c>
      <c r="AC85" s="32">
        <f>I87</f>
        <v>0</v>
      </c>
      <c r="AD85" s="32">
        <f t="shared" ref="AD85" si="18">K87</f>
        <v>10</v>
      </c>
      <c r="AF85" s="510" t="s">
        <v>78</v>
      </c>
      <c r="AG85" s="510"/>
      <c r="AH85" s="510"/>
      <c r="AI85" s="448">
        <f>E88</f>
        <v>1</v>
      </c>
      <c r="AJ85" s="448">
        <f>F88</f>
        <v>0</v>
      </c>
      <c r="AK85" s="448">
        <f>G88</f>
        <v>0</v>
      </c>
      <c r="AL85" s="448">
        <f>H88</f>
        <v>0</v>
      </c>
      <c r="AM85" s="448">
        <f>J88</f>
        <v>0</v>
      </c>
      <c r="AN85" s="448">
        <f>I88</f>
        <v>0</v>
      </c>
      <c r="AO85" s="448">
        <f>K88</f>
        <v>0</v>
      </c>
      <c r="AQ85" s="510" t="s">
        <v>78</v>
      </c>
      <c r="AR85" s="510"/>
      <c r="AS85" s="510"/>
      <c r="AT85" s="32">
        <f>X85</f>
        <v>10</v>
      </c>
      <c r="AU85" s="32">
        <f>Y85+Z85+AA85</f>
        <v>0</v>
      </c>
      <c r="AV85" s="32">
        <f>AC85+AB85</f>
        <v>0</v>
      </c>
      <c r="AX85" s="510" t="s">
        <v>78</v>
      </c>
      <c r="AY85" s="510"/>
      <c r="AZ85" s="510"/>
      <c r="BA85" s="448">
        <f>AI85</f>
        <v>1</v>
      </c>
      <c r="BB85" s="448">
        <f>AJ85+AK85+AL85</f>
        <v>0</v>
      </c>
      <c r="BC85" s="448">
        <f>AN85+AM85</f>
        <v>0</v>
      </c>
    </row>
    <row r="86" spans="1:55" x14ac:dyDescent="0.2">
      <c r="D86" s="532"/>
      <c r="E86" s="234">
        <f t="shared" ref="E86:J86" si="19">(E85/$K$85)</f>
        <v>0.97619047619047616</v>
      </c>
      <c r="F86" s="234">
        <f t="shared" si="19"/>
        <v>2.3809523809523808E-2</v>
      </c>
      <c r="G86" s="234">
        <f t="shared" si="19"/>
        <v>0</v>
      </c>
      <c r="H86" s="234">
        <f t="shared" si="19"/>
        <v>0</v>
      </c>
      <c r="I86" s="234">
        <f t="shared" si="19"/>
        <v>0</v>
      </c>
      <c r="J86" s="234">
        <f t="shared" si="19"/>
        <v>0</v>
      </c>
      <c r="K86" s="256"/>
      <c r="N86" s="259" t="s">
        <v>94</v>
      </c>
      <c r="O86" s="260">
        <v>5</v>
      </c>
      <c r="U86" s="510" t="s">
        <v>231</v>
      </c>
      <c r="V86" s="510"/>
      <c r="W86" s="510"/>
      <c r="X86" s="32">
        <f>E89</f>
        <v>6</v>
      </c>
      <c r="Y86" s="32">
        <f t="shared" ref="Y86:AD86" si="20">F89</f>
        <v>1</v>
      </c>
      <c r="Z86" s="32">
        <f t="shared" si="20"/>
        <v>0</v>
      </c>
      <c r="AA86" s="32">
        <f t="shared" si="20"/>
        <v>0</v>
      </c>
      <c r="AB86" s="32">
        <f>J89</f>
        <v>0</v>
      </c>
      <c r="AC86" s="32">
        <f>I89</f>
        <v>0</v>
      </c>
      <c r="AD86" s="32">
        <f t="shared" si="20"/>
        <v>7</v>
      </c>
      <c r="AF86" s="510" t="s">
        <v>231</v>
      </c>
      <c r="AG86" s="510"/>
      <c r="AH86" s="510"/>
      <c r="AI86" s="448">
        <f>E90</f>
        <v>0.8571428571428571</v>
      </c>
      <c r="AJ86" s="448">
        <f>F90</f>
        <v>0.14285714285714285</v>
      </c>
      <c r="AK86" s="448">
        <f>G90</f>
        <v>0</v>
      </c>
      <c r="AL86" s="448">
        <f>H90</f>
        <v>0</v>
      </c>
      <c r="AM86" s="448">
        <f>J90</f>
        <v>0</v>
      </c>
      <c r="AN86" s="448">
        <f>I90</f>
        <v>0</v>
      </c>
      <c r="AO86" s="448">
        <f>K90</f>
        <v>0</v>
      </c>
      <c r="AQ86" s="510" t="s">
        <v>231</v>
      </c>
      <c r="AR86" s="510"/>
      <c r="AS86" s="510"/>
      <c r="AT86" s="32">
        <f t="shared" ref="AT86:AT89" si="21">X86</f>
        <v>6</v>
      </c>
      <c r="AU86" s="32">
        <f t="shared" ref="AU86:AU89" si="22">Y86+Z86+AA86</f>
        <v>1</v>
      </c>
      <c r="AV86" s="32">
        <f t="shared" ref="AV86:AV89" si="23">AC86+AB86</f>
        <v>0</v>
      </c>
      <c r="AX86" s="510" t="s">
        <v>231</v>
      </c>
      <c r="AY86" s="510"/>
      <c r="AZ86" s="510"/>
      <c r="BA86" s="448">
        <f t="shared" ref="BA86:BA89" si="24">AI86</f>
        <v>0.8571428571428571</v>
      </c>
      <c r="BB86" s="448">
        <f t="shared" ref="BB86:BB89" si="25">AJ86+AK86+AL86</f>
        <v>0.14285714285714285</v>
      </c>
      <c r="BC86" s="448">
        <f t="shared" ref="BC86:BC89" si="26">AN86+AM86</f>
        <v>0</v>
      </c>
    </row>
    <row r="87" spans="1:55" x14ac:dyDescent="0.2">
      <c r="D87" s="531" t="s">
        <v>78</v>
      </c>
      <c r="E87" s="108">
        <f>COUNTIF(T11:T22,"x")</f>
        <v>10</v>
      </c>
      <c r="F87" s="108">
        <f>COUNTA(F11:F22)</f>
        <v>0</v>
      </c>
      <c r="G87" s="108">
        <f>COUNTA(G11:G22)</f>
        <v>0</v>
      </c>
      <c r="H87" s="108">
        <f>COUNTA(H11:H22)</f>
        <v>0</v>
      </c>
      <c r="I87" s="108">
        <f>COUNTA(I11:I22)</f>
        <v>0</v>
      </c>
      <c r="J87" s="108">
        <f>COUNTA(J11:J22)</f>
        <v>0</v>
      </c>
      <c r="K87" s="109">
        <f>COUNTA(D12:D22)</f>
        <v>10</v>
      </c>
      <c r="N87" s="259" t="s">
        <v>400</v>
      </c>
      <c r="O87" s="260">
        <v>2</v>
      </c>
      <c r="U87" s="510" t="s">
        <v>87</v>
      </c>
      <c r="V87" s="510"/>
      <c r="W87" s="510"/>
      <c r="X87" s="32">
        <f>E91</f>
        <v>6</v>
      </c>
      <c r="Y87" s="32">
        <f t="shared" ref="Y87:AD87" si="27">F91</f>
        <v>0</v>
      </c>
      <c r="Z87" s="32">
        <f t="shared" si="27"/>
        <v>0</v>
      </c>
      <c r="AA87" s="32">
        <f t="shared" si="27"/>
        <v>0</v>
      </c>
      <c r="AB87" s="32">
        <f>J91</f>
        <v>0</v>
      </c>
      <c r="AC87" s="32">
        <f>I91</f>
        <v>0</v>
      </c>
      <c r="AD87" s="32">
        <f t="shared" si="27"/>
        <v>6</v>
      </c>
      <c r="AF87" s="510" t="s">
        <v>87</v>
      </c>
      <c r="AG87" s="510"/>
      <c r="AH87" s="510"/>
      <c r="AI87" s="448">
        <f>E92</f>
        <v>1</v>
      </c>
      <c r="AJ87" s="448">
        <f>F92</f>
        <v>0</v>
      </c>
      <c r="AK87" s="448">
        <f>G92</f>
        <v>0</v>
      </c>
      <c r="AL87" s="448">
        <f>H92</f>
        <v>0</v>
      </c>
      <c r="AM87" s="448">
        <f>J92</f>
        <v>0</v>
      </c>
      <c r="AN87" s="448">
        <f>I92</f>
        <v>0</v>
      </c>
      <c r="AO87" s="448">
        <f>K92</f>
        <v>0</v>
      </c>
      <c r="AQ87" s="510" t="s">
        <v>87</v>
      </c>
      <c r="AR87" s="510"/>
      <c r="AS87" s="510"/>
      <c r="AT87" s="32">
        <f t="shared" si="21"/>
        <v>6</v>
      </c>
      <c r="AU87" s="32">
        <f t="shared" si="22"/>
        <v>0</v>
      </c>
      <c r="AV87" s="32">
        <f t="shared" si="23"/>
        <v>0</v>
      </c>
      <c r="AX87" s="510" t="s">
        <v>87</v>
      </c>
      <c r="AY87" s="510"/>
      <c r="AZ87" s="510"/>
      <c r="BA87" s="448">
        <f t="shared" si="24"/>
        <v>1</v>
      </c>
      <c r="BB87" s="448">
        <f t="shared" si="25"/>
        <v>0</v>
      </c>
      <c r="BC87" s="448">
        <f t="shared" si="26"/>
        <v>0</v>
      </c>
    </row>
    <row r="88" spans="1:55" x14ac:dyDescent="0.2">
      <c r="D88" s="532"/>
      <c r="E88" s="234">
        <f t="shared" ref="E88:J88" si="28">(E87/$K$87)</f>
        <v>1</v>
      </c>
      <c r="F88" s="234">
        <f t="shared" si="28"/>
        <v>0</v>
      </c>
      <c r="G88" s="234">
        <f t="shared" si="28"/>
        <v>0</v>
      </c>
      <c r="H88" s="234">
        <f t="shared" si="28"/>
        <v>0</v>
      </c>
      <c r="I88" s="234">
        <f t="shared" si="28"/>
        <v>0</v>
      </c>
      <c r="J88" s="234">
        <f t="shared" si="28"/>
        <v>0</v>
      </c>
      <c r="K88" s="256"/>
      <c r="N88" s="259" t="s">
        <v>339</v>
      </c>
      <c r="O88" s="260">
        <v>2</v>
      </c>
      <c r="U88" s="510" t="s">
        <v>89</v>
      </c>
      <c r="V88" s="510"/>
      <c r="W88" s="510"/>
      <c r="X88" s="32">
        <f>E93</f>
        <v>8</v>
      </c>
      <c r="Y88" s="32">
        <f t="shared" ref="Y88:AD88" si="29">F93</f>
        <v>0</v>
      </c>
      <c r="Z88" s="32">
        <f t="shared" si="29"/>
        <v>0</v>
      </c>
      <c r="AA88" s="32">
        <f t="shared" si="29"/>
        <v>0</v>
      </c>
      <c r="AB88" s="32">
        <f>J93</f>
        <v>0</v>
      </c>
      <c r="AC88" s="32">
        <f>I93</f>
        <v>0</v>
      </c>
      <c r="AD88" s="32">
        <f t="shared" si="29"/>
        <v>8</v>
      </c>
      <c r="AF88" s="510" t="s">
        <v>89</v>
      </c>
      <c r="AG88" s="510"/>
      <c r="AH88" s="510"/>
      <c r="AI88" s="448">
        <f>E94</f>
        <v>1</v>
      </c>
      <c r="AJ88" s="448">
        <f>F94</f>
        <v>0</v>
      </c>
      <c r="AK88" s="448">
        <f>G94</f>
        <v>0</v>
      </c>
      <c r="AL88" s="448">
        <f>H94</f>
        <v>0</v>
      </c>
      <c r="AM88" s="448">
        <f>J94</f>
        <v>0</v>
      </c>
      <c r="AN88" s="448">
        <f>I94</f>
        <v>0</v>
      </c>
      <c r="AO88" s="448">
        <f>K94</f>
        <v>0</v>
      </c>
      <c r="AQ88" s="510" t="s">
        <v>89</v>
      </c>
      <c r="AR88" s="510"/>
      <c r="AS88" s="510"/>
      <c r="AT88" s="32">
        <f t="shared" si="21"/>
        <v>8</v>
      </c>
      <c r="AU88" s="32">
        <f t="shared" si="22"/>
        <v>0</v>
      </c>
      <c r="AV88" s="32">
        <f t="shared" si="23"/>
        <v>0</v>
      </c>
      <c r="AX88" s="510" t="s">
        <v>89</v>
      </c>
      <c r="AY88" s="510"/>
      <c r="AZ88" s="510"/>
      <c r="BA88" s="448">
        <f t="shared" si="24"/>
        <v>1</v>
      </c>
      <c r="BB88" s="448">
        <f>AJ88+AK88+AL88</f>
        <v>0</v>
      </c>
      <c r="BC88" s="448">
        <f t="shared" si="26"/>
        <v>0</v>
      </c>
    </row>
    <row r="89" spans="1:55" x14ac:dyDescent="0.2">
      <c r="D89" s="523" t="s">
        <v>231</v>
      </c>
      <c r="E89" s="108">
        <f>COUNTIF(T23:T32,"x")</f>
        <v>6</v>
      </c>
      <c r="F89" s="108">
        <f>COUNTA(F23:F32)</f>
        <v>1</v>
      </c>
      <c r="G89" s="108">
        <f>COUNTA(G23:G32)</f>
        <v>0</v>
      </c>
      <c r="H89" s="108">
        <f>COUNTA(H23:H32)</f>
        <v>0</v>
      </c>
      <c r="I89" s="108">
        <f>COUNTA(I23:I32)</f>
        <v>0</v>
      </c>
      <c r="J89" s="108">
        <f>COUNTA(J23:J32)</f>
        <v>0</v>
      </c>
      <c r="K89" s="109">
        <f>COUNTA(D23:D32)</f>
        <v>7</v>
      </c>
      <c r="N89" s="259" t="s">
        <v>99</v>
      </c>
      <c r="O89" s="260">
        <v>2</v>
      </c>
      <c r="U89" s="510" t="s">
        <v>93</v>
      </c>
      <c r="V89" s="510"/>
      <c r="W89" s="510"/>
      <c r="X89" s="32">
        <f>E95</f>
        <v>11</v>
      </c>
      <c r="Y89" s="32">
        <f t="shared" ref="Y89:AD89" si="30">F95</f>
        <v>0</v>
      </c>
      <c r="Z89" s="32">
        <f t="shared" si="30"/>
        <v>0</v>
      </c>
      <c r="AA89" s="32">
        <f t="shared" si="30"/>
        <v>0</v>
      </c>
      <c r="AB89" s="32">
        <f>J95</f>
        <v>0</v>
      </c>
      <c r="AC89" s="32">
        <f>I95</f>
        <v>0</v>
      </c>
      <c r="AD89" s="32">
        <f t="shared" si="30"/>
        <v>11</v>
      </c>
      <c r="AF89" s="510" t="s">
        <v>93</v>
      </c>
      <c r="AG89" s="510"/>
      <c r="AH89" s="510"/>
      <c r="AI89" s="448">
        <f>E96</f>
        <v>1</v>
      </c>
      <c r="AJ89" s="448">
        <f>F96</f>
        <v>0</v>
      </c>
      <c r="AK89" s="448">
        <f>G96</f>
        <v>0</v>
      </c>
      <c r="AL89" s="448">
        <f>H96</f>
        <v>0</v>
      </c>
      <c r="AM89" s="448">
        <f>J96</f>
        <v>0</v>
      </c>
      <c r="AN89" s="448">
        <f>I96</f>
        <v>0</v>
      </c>
      <c r="AO89" s="448">
        <f>K96</f>
        <v>0</v>
      </c>
      <c r="AQ89" s="510" t="s">
        <v>93</v>
      </c>
      <c r="AR89" s="510"/>
      <c r="AS89" s="510"/>
      <c r="AT89" s="32">
        <f t="shared" si="21"/>
        <v>11</v>
      </c>
      <c r="AU89" s="32">
        <f t="shared" si="22"/>
        <v>0</v>
      </c>
      <c r="AV89" s="32">
        <f t="shared" si="23"/>
        <v>0</v>
      </c>
      <c r="AX89" s="510" t="s">
        <v>93</v>
      </c>
      <c r="AY89" s="510"/>
      <c r="AZ89" s="510"/>
      <c r="BA89" s="448">
        <f t="shared" si="24"/>
        <v>1</v>
      </c>
      <c r="BB89" s="448">
        <f t="shared" si="25"/>
        <v>0</v>
      </c>
      <c r="BC89" s="448">
        <f t="shared" si="26"/>
        <v>0</v>
      </c>
    </row>
    <row r="90" spans="1:55" x14ac:dyDescent="0.2">
      <c r="D90" s="524"/>
      <c r="E90" s="234">
        <f t="shared" ref="E90:J90" si="31">(E89/$K$89)</f>
        <v>0.8571428571428571</v>
      </c>
      <c r="F90" s="234">
        <f t="shared" si="31"/>
        <v>0.14285714285714285</v>
      </c>
      <c r="G90" s="234">
        <f t="shared" si="31"/>
        <v>0</v>
      </c>
      <c r="H90" s="234">
        <f t="shared" si="31"/>
        <v>0</v>
      </c>
      <c r="I90" s="234">
        <f t="shared" si="31"/>
        <v>0</v>
      </c>
      <c r="J90" s="234">
        <f t="shared" si="31"/>
        <v>0</v>
      </c>
      <c r="K90" s="256"/>
      <c r="N90" s="259" t="s">
        <v>401</v>
      </c>
      <c r="O90" s="260">
        <v>2</v>
      </c>
    </row>
    <row r="91" spans="1:55" x14ac:dyDescent="0.2">
      <c r="D91" s="525" t="s">
        <v>87</v>
      </c>
      <c r="E91" s="108">
        <f>COUNTIF(T33:T40,"x")</f>
        <v>6</v>
      </c>
      <c r="F91" s="108">
        <f>COUNTA(F33:F40)</f>
        <v>0</v>
      </c>
      <c r="G91" s="108">
        <f>COUNTA(G33:G40)</f>
        <v>0</v>
      </c>
      <c r="H91" s="108">
        <f>COUNTA(H33:H40)</f>
        <v>0</v>
      </c>
      <c r="I91" s="108">
        <f>COUNTA(I33:I40)</f>
        <v>0</v>
      </c>
      <c r="J91" s="108">
        <f>COUNTA(J33:J40)</f>
        <v>0</v>
      </c>
      <c r="K91" s="109">
        <f>COUNTA(D33:D40)</f>
        <v>6</v>
      </c>
      <c r="N91" s="259" t="s">
        <v>92</v>
      </c>
      <c r="O91" s="260">
        <v>2</v>
      </c>
    </row>
    <row r="92" spans="1:55" x14ac:dyDescent="0.2">
      <c r="D92" s="526"/>
      <c r="E92" s="234">
        <f t="shared" ref="E92:J92" si="32">(E91/$K$91)</f>
        <v>1</v>
      </c>
      <c r="F92" s="234">
        <f t="shared" si="32"/>
        <v>0</v>
      </c>
      <c r="G92" s="234">
        <f t="shared" si="32"/>
        <v>0</v>
      </c>
      <c r="H92" s="234">
        <f t="shared" si="32"/>
        <v>0</v>
      </c>
      <c r="I92" s="234">
        <f t="shared" si="32"/>
        <v>0</v>
      </c>
      <c r="J92" s="234">
        <f t="shared" si="32"/>
        <v>0</v>
      </c>
      <c r="K92" s="256"/>
      <c r="M92" s="15"/>
      <c r="N92" s="259" t="s">
        <v>365</v>
      </c>
      <c r="O92" s="260">
        <v>2</v>
      </c>
    </row>
    <row r="93" spans="1:55" x14ac:dyDescent="0.2">
      <c r="D93" s="527" t="s">
        <v>89</v>
      </c>
      <c r="E93" s="108">
        <f>COUNTIF(T41:T48,"x")</f>
        <v>8</v>
      </c>
      <c r="F93" s="108">
        <f>COUNTA(F41:F48)</f>
        <v>0</v>
      </c>
      <c r="G93" s="108">
        <f>COUNTA(G41:G48)</f>
        <v>0</v>
      </c>
      <c r="H93" s="108">
        <f>COUNTA(H41:H48)</f>
        <v>0</v>
      </c>
      <c r="I93" s="108">
        <f>COUNTA(I41:I48)</f>
        <v>0</v>
      </c>
      <c r="J93" s="108">
        <f>COUNTA(J41:J48)</f>
        <v>0</v>
      </c>
      <c r="K93" s="109">
        <f>COUNTA(D41:D48)</f>
        <v>8</v>
      </c>
      <c r="M93" s="15"/>
      <c r="N93" s="259" t="s">
        <v>72</v>
      </c>
      <c r="O93" s="260">
        <v>2</v>
      </c>
    </row>
    <row r="94" spans="1:55" x14ac:dyDescent="0.2">
      <c r="D94" s="528"/>
      <c r="E94" s="234">
        <f t="shared" ref="E94:J94" si="33">(E93/$K$93)</f>
        <v>1</v>
      </c>
      <c r="F94" s="234">
        <f t="shared" si="33"/>
        <v>0</v>
      </c>
      <c r="G94" s="234">
        <f t="shared" si="33"/>
        <v>0</v>
      </c>
      <c r="H94" s="234">
        <f t="shared" si="33"/>
        <v>0</v>
      </c>
      <c r="I94" s="234">
        <f t="shared" si="33"/>
        <v>0</v>
      </c>
      <c r="J94" s="234">
        <f t="shared" si="33"/>
        <v>0</v>
      </c>
      <c r="K94" s="256"/>
      <c r="M94" s="15"/>
      <c r="N94" s="259" t="s">
        <v>73</v>
      </c>
      <c r="O94" s="260">
        <v>3</v>
      </c>
    </row>
    <row r="95" spans="1:55" x14ac:dyDescent="0.2">
      <c r="D95" s="547" t="s">
        <v>93</v>
      </c>
      <c r="E95" s="108">
        <f>COUNTIF(T49:T60,"x")</f>
        <v>11</v>
      </c>
      <c r="F95" s="108">
        <f>COUNTA(F49:F60)</f>
        <v>0</v>
      </c>
      <c r="G95" s="108">
        <f>COUNTA(G49:G60)</f>
        <v>0</v>
      </c>
      <c r="H95" s="108">
        <f>COUNTA(H49:H60)</f>
        <v>0</v>
      </c>
      <c r="I95" s="108">
        <f>COUNTA(I49:I60)</f>
        <v>0</v>
      </c>
      <c r="J95" s="108">
        <f>COUNTA(J49:J60)</f>
        <v>0</v>
      </c>
      <c r="K95" s="109">
        <f>COUNTA(D49:D60)</f>
        <v>11</v>
      </c>
      <c r="N95" s="15"/>
    </row>
    <row r="96" spans="1:55" x14ac:dyDescent="0.2">
      <c r="D96" s="548"/>
      <c r="E96" s="234">
        <f t="shared" ref="E96:J96" si="34">(E95/$K$95)</f>
        <v>1</v>
      </c>
      <c r="F96" s="234">
        <f t="shared" si="34"/>
        <v>0</v>
      </c>
      <c r="G96" s="234">
        <f t="shared" si="34"/>
        <v>0</v>
      </c>
      <c r="H96" s="234">
        <f t="shared" si="34"/>
        <v>0</v>
      </c>
      <c r="I96" s="234">
        <f t="shared" si="34"/>
        <v>0</v>
      </c>
      <c r="J96" s="234">
        <f t="shared" si="34"/>
        <v>0</v>
      </c>
      <c r="K96" s="256"/>
      <c r="N96" s="15"/>
    </row>
    <row r="98" spans="3:5" x14ac:dyDescent="0.2">
      <c r="D98" s="15" t="s">
        <v>247</v>
      </c>
    </row>
    <row r="99" spans="3:5" x14ac:dyDescent="0.2">
      <c r="D99" s="32" t="s">
        <v>248</v>
      </c>
      <c r="E99" s="32">
        <f>K87</f>
        <v>10</v>
      </c>
    </row>
    <row r="100" spans="3:5" x14ac:dyDescent="0.2">
      <c r="D100" s="32" t="s">
        <v>249</v>
      </c>
      <c r="E100" s="32">
        <f>K89</f>
        <v>7</v>
      </c>
    </row>
    <row r="101" spans="3:5" x14ac:dyDescent="0.2">
      <c r="D101" s="32" t="s">
        <v>250</v>
      </c>
      <c r="E101" s="32">
        <f>K91</f>
        <v>6</v>
      </c>
    </row>
    <row r="102" spans="3:5" x14ac:dyDescent="0.2">
      <c r="D102" s="32" t="s">
        <v>251</v>
      </c>
      <c r="E102" s="32">
        <f>K93</f>
        <v>8</v>
      </c>
    </row>
    <row r="103" spans="3:5" x14ac:dyDescent="0.2">
      <c r="D103" s="32" t="s">
        <v>252</v>
      </c>
      <c r="E103" s="32">
        <f>K95</f>
        <v>11</v>
      </c>
    </row>
    <row r="105" spans="3:5" x14ac:dyDescent="0.2">
      <c r="D105" s="15" t="s">
        <v>393</v>
      </c>
    </row>
    <row r="106" spans="3:5" x14ac:dyDescent="0.2">
      <c r="D106" s="32" t="str">
        <f>E84</f>
        <v>Not Assessed</v>
      </c>
      <c r="E106" s="32">
        <f>E85</f>
        <v>41</v>
      </c>
    </row>
    <row r="107" spans="3:5" x14ac:dyDescent="0.2">
      <c r="C107" s="78"/>
      <c r="D107" s="32" t="str">
        <f>F84</f>
        <v>Not Applicable</v>
      </c>
      <c r="E107" s="32">
        <f>F85</f>
        <v>1</v>
      </c>
    </row>
    <row r="108" spans="3:5" x14ac:dyDescent="0.2">
      <c r="C108" s="78"/>
      <c r="D108" s="32" t="str">
        <f>G84</f>
        <v>Meets</v>
      </c>
      <c r="E108" s="32">
        <f>G85</f>
        <v>0</v>
      </c>
    </row>
    <row r="109" spans="3:5" x14ac:dyDescent="0.2">
      <c r="D109" s="32" t="str">
        <f>H84</f>
        <v>Meets through  Exemption</v>
      </c>
      <c r="E109" s="32">
        <f>H85</f>
        <v>0</v>
      </c>
    </row>
    <row r="110" spans="3:5" x14ac:dyDescent="0.2">
      <c r="C110" s="78"/>
      <c r="D110" s="32" t="str">
        <f>J84</f>
        <v>Improvements Underway</v>
      </c>
      <c r="E110" s="32">
        <f>J85</f>
        <v>0</v>
      </c>
    </row>
    <row r="111" spans="3:5" x14ac:dyDescent="0.2">
      <c r="C111" s="78"/>
      <c r="D111" s="32" t="str">
        <f>I84</f>
        <v>Does Not Meet</v>
      </c>
      <c r="E111" s="32">
        <f>I85</f>
        <v>0</v>
      </c>
    </row>
    <row r="113" spans="1:12" x14ac:dyDescent="0.2">
      <c r="D113" s="15" t="s">
        <v>596</v>
      </c>
    </row>
    <row r="114" spans="1:12" x14ac:dyDescent="0.2">
      <c r="D114" s="32" t="str">
        <f>E84</f>
        <v>Not Assessed</v>
      </c>
      <c r="E114" s="32">
        <f>E85</f>
        <v>41</v>
      </c>
    </row>
    <row r="115" spans="1:12" x14ac:dyDescent="0.2">
      <c r="D115" s="32" t="s">
        <v>394</v>
      </c>
      <c r="E115" s="32">
        <f>F85+G85+H85</f>
        <v>1</v>
      </c>
    </row>
    <row r="116" spans="1:12" x14ac:dyDescent="0.2">
      <c r="D116" s="32" t="s">
        <v>395</v>
      </c>
      <c r="E116" s="32">
        <f>I85+J85</f>
        <v>0</v>
      </c>
    </row>
    <row r="118" spans="1:12" ht="12" x14ac:dyDescent="0.2">
      <c r="A118" s="16"/>
      <c r="B118" s="16"/>
      <c r="C118" s="16"/>
      <c r="D118" s="16"/>
      <c r="E118" s="16"/>
      <c r="F118" s="16"/>
      <c r="G118" s="16"/>
      <c r="H118" s="16"/>
      <c r="I118" s="16"/>
      <c r="J118" s="16"/>
      <c r="K118" s="16"/>
    </row>
    <row r="119" spans="1:12" ht="12" x14ac:dyDescent="0.2">
      <c r="A119" s="16"/>
      <c r="B119" s="16"/>
      <c r="C119" s="16"/>
      <c r="D119" s="16"/>
      <c r="E119" s="16"/>
      <c r="F119" s="16"/>
      <c r="G119" s="16"/>
      <c r="H119" s="16"/>
      <c r="I119" s="16"/>
      <c r="J119" s="16"/>
      <c r="K119" s="16"/>
    </row>
    <row r="120" spans="1:12" ht="12" x14ac:dyDescent="0.2">
      <c r="A120" s="16"/>
      <c r="B120" s="16"/>
      <c r="C120" s="16"/>
      <c r="D120" s="16"/>
      <c r="E120" s="16"/>
      <c r="F120" s="16"/>
      <c r="G120" s="16"/>
      <c r="H120" s="16"/>
      <c r="I120" s="16"/>
      <c r="J120" s="16"/>
      <c r="K120" s="16"/>
    </row>
    <row r="121" spans="1:12" x14ac:dyDescent="0.2">
      <c r="A121" s="160"/>
      <c r="B121" s="161"/>
      <c r="C121" s="160"/>
      <c r="D121" s="160"/>
      <c r="E121" s="160"/>
      <c r="F121" s="160"/>
      <c r="G121" s="160"/>
      <c r="I121" s="160"/>
      <c r="J121" s="160"/>
      <c r="K121" s="160"/>
    </row>
    <row r="122" spans="1:12" ht="12" x14ac:dyDescent="0.2">
      <c r="A122" s="16"/>
      <c r="B122" s="16"/>
      <c r="C122" s="16"/>
      <c r="D122" s="16"/>
      <c r="E122" s="16"/>
      <c r="F122" s="16"/>
      <c r="G122" s="16"/>
      <c r="H122" s="16"/>
      <c r="I122" s="16"/>
      <c r="J122" s="16"/>
      <c r="K122" s="16"/>
    </row>
    <row r="123" spans="1:12" ht="12" x14ac:dyDescent="0.2">
      <c r="A123" s="16"/>
      <c r="B123" s="16"/>
      <c r="C123" s="16"/>
      <c r="D123" s="16"/>
      <c r="E123" s="16"/>
      <c r="F123" s="16"/>
      <c r="G123" s="16"/>
      <c r="H123" s="16"/>
      <c r="I123" s="16"/>
      <c r="J123" s="16"/>
      <c r="K123" s="16"/>
    </row>
    <row r="124" spans="1:12" ht="12" x14ac:dyDescent="0.2">
      <c r="A124" s="558"/>
      <c r="B124" s="558"/>
      <c r="C124" s="558"/>
      <c r="D124" s="558"/>
      <c r="E124" s="558"/>
      <c r="F124" s="558"/>
      <c r="G124" s="558"/>
      <c r="H124" s="558"/>
      <c r="I124" s="558"/>
      <c r="J124" s="558"/>
      <c r="K124" s="558"/>
      <c r="L124" s="558"/>
    </row>
    <row r="125" spans="1:12" ht="12" x14ac:dyDescent="0.2">
      <c r="A125" s="558"/>
      <c r="B125" s="558"/>
      <c r="C125" s="558"/>
      <c r="D125" s="558"/>
      <c r="E125" s="558"/>
      <c r="F125" s="558"/>
      <c r="G125" s="558"/>
      <c r="H125" s="558"/>
      <c r="I125" s="558"/>
      <c r="J125" s="558"/>
      <c r="K125" s="558"/>
      <c r="L125" s="558"/>
    </row>
    <row r="126" spans="1:12" ht="12" x14ac:dyDescent="0.2">
      <c r="A126" s="16"/>
      <c r="B126" s="16"/>
      <c r="C126" s="16"/>
      <c r="D126" s="16"/>
      <c r="E126" s="16"/>
      <c r="F126" s="16"/>
      <c r="G126" s="16"/>
      <c r="H126" s="16"/>
      <c r="I126" s="16"/>
      <c r="J126" s="16"/>
      <c r="K126" s="16"/>
    </row>
    <row r="127" spans="1:12" ht="12" x14ac:dyDescent="0.2">
      <c r="A127" s="16"/>
      <c r="B127" s="16"/>
      <c r="C127" s="16"/>
      <c r="D127" s="16"/>
      <c r="E127" s="16"/>
      <c r="F127" s="16"/>
      <c r="G127" s="16"/>
      <c r="H127" s="16"/>
      <c r="I127" s="16"/>
      <c r="J127" s="16"/>
      <c r="K127" s="16"/>
    </row>
    <row r="128" spans="1:12" x14ac:dyDescent="0.2">
      <c r="A128" s="337"/>
      <c r="B128" s="333"/>
      <c r="C128" s="334"/>
      <c r="D128" s="335"/>
      <c r="E128" s="335"/>
      <c r="F128" s="335"/>
      <c r="G128" s="335"/>
      <c r="H128" s="335"/>
      <c r="I128" s="335"/>
      <c r="J128" s="335"/>
      <c r="K128" s="335"/>
      <c r="L128" s="336"/>
    </row>
    <row r="129" spans="1:12" ht="12" x14ac:dyDescent="0.2">
      <c r="A129" s="546"/>
      <c r="B129" s="546"/>
      <c r="C129" s="546"/>
      <c r="D129" s="546"/>
      <c r="E129" s="546"/>
      <c r="F129" s="546"/>
      <c r="G129" s="546"/>
      <c r="H129" s="546"/>
      <c r="I129" s="546"/>
      <c r="J129" s="546"/>
      <c r="K129" s="546"/>
      <c r="L129" s="546"/>
    </row>
    <row r="130" spans="1:12" ht="12" x14ac:dyDescent="0.2">
      <c r="A130" s="16"/>
      <c r="B130" s="16"/>
      <c r="C130" s="16"/>
      <c r="D130" s="16"/>
      <c r="E130" s="16"/>
      <c r="F130" s="16"/>
      <c r="G130" s="16"/>
      <c r="H130" s="16"/>
      <c r="I130" s="16"/>
      <c r="J130" s="16"/>
      <c r="K130" s="16"/>
    </row>
    <row r="131" spans="1:12" ht="12" x14ac:dyDescent="0.2">
      <c r="A131" s="16"/>
      <c r="B131" s="16"/>
      <c r="C131" s="16"/>
      <c r="D131" s="16"/>
      <c r="E131" s="16"/>
      <c r="F131" s="16"/>
      <c r="G131" s="16"/>
      <c r="H131" s="16"/>
      <c r="I131" s="16"/>
      <c r="J131" s="16"/>
      <c r="K131" s="16"/>
    </row>
  </sheetData>
  <mergeCells count="52">
    <mergeCell ref="U89:W89"/>
    <mergeCell ref="U84:W84"/>
    <mergeCell ref="AQ84:AS84"/>
    <mergeCell ref="AQ85:AS85"/>
    <mergeCell ref="AQ86:AS86"/>
    <mergeCell ref="AQ87:AS87"/>
    <mergeCell ref="AQ88:AS88"/>
    <mergeCell ref="AQ89:AS89"/>
    <mergeCell ref="U85:W85"/>
    <mergeCell ref="U86:W86"/>
    <mergeCell ref="U87:W87"/>
    <mergeCell ref="U88:W88"/>
    <mergeCell ref="AF84:AH84"/>
    <mergeCell ref="AF85:AH85"/>
    <mergeCell ref="AF86:AH86"/>
    <mergeCell ref="AF87:AH87"/>
    <mergeCell ref="L5:N5"/>
    <mergeCell ref="L6:N7"/>
    <mergeCell ref="A64:L65"/>
    <mergeCell ref="A70:L71"/>
    <mergeCell ref="A76:L77"/>
    <mergeCell ref="A129:L129"/>
    <mergeCell ref="D95:D96"/>
    <mergeCell ref="A7:C7"/>
    <mergeCell ref="E9:K9"/>
    <mergeCell ref="B10:C10"/>
    <mergeCell ref="B11:B17"/>
    <mergeCell ref="A124:L125"/>
    <mergeCell ref="P4:T6"/>
    <mergeCell ref="A1:K1"/>
    <mergeCell ref="D89:D90"/>
    <mergeCell ref="D91:D92"/>
    <mergeCell ref="D93:D94"/>
    <mergeCell ref="A2:K2"/>
    <mergeCell ref="A3:L3"/>
    <mergeCell ref="E4:G4"/>
    <mergeCell ref="P7:T9"/>
    <mergeCell ref="D87:D88"/>
    <mergeCell ref="D85:D86"/>
    <mergeCell ref="A49:A60"/>
    <mergeCell ref="A41:A48"/>
    <mergeCell ref="A11:A22"/>
    <mergeCell ref="A33:A40"/>
    <mergeCell ref="A23:A32"/>
    <mergeCell ref="AF88:AH88"/>
    <mergeCell ref="AF89:AH89"/>
    <mergeCell ref="AX84:AZ84"/>
    <mergeCell ref="AX85:AZ85"/>
    <mergeCell ref="AX86:AZ86"/>
    <mergeCell ref="AX87:AZ87"/>
    <mergeCell ref="AX88:AZ88"/>
    <mergeCell ref="AX89:AZ89"/>
  </mergeCells>
  <phoneticPr fontId="22" type="noConversion"/>
  <conditionalFormatting sqref="A7 I36:K53 E36:G53 E11:G32 G23:I27 I11:K32 E56:G60 I56:K60">
    <cfRule type="cellIs" dxfId="53" priority="98" stopIfTrue="1" operator="equal">
      <formula>0</formula>
    </cfRule>
  </conditionalFormatting>
  <conditionalFormatting sqref="C49">
    <cfRule type="cellIs" dxfId="52" priority="99" stopIfTrue="1" operator="equal">
      <formula>0</formula>
    </cfRule>
  </conditionalFormatting>
  <conditionalFormatting sqref="G12:G17 I12:K17 I36:K53 I56:K60 G23:I27 I19:K32">
    <cfRule type="expression" dxfId="51" priority="92">
      <formula>$F12="x"</formula>
    </cfRule>
  </conditionalFormatting>
  <conditionalFormatting sqref="G19:G27">
    <cfRule type="expression" dxfId="50" priority="89">
      <formula>$F19="x"</formula>
    </cfRule>
  </conditionalFormatting>
  <conditionalFormatting sqref="G28:G32">
    <cfRule type="expression" dxfId="49" priority="86">
      <formula>$F28="x"</formula>
    </cfRule>
  </conditionalFormatting>
  <conditionalFormatting sqref="G36:G53">
    <cfRule type="expression" dxfId="48" priority="83">
      <formula>$F36="x"</formula>
    </cfRule>
  </conditionalFormatting>
  <conditionalFormatting sqref="G56:G60">
    <cfRule type="expression" dxfId="47" priority="80">
      <formula>$F56="x"</formula>
    </cfRule>
  </conditionalFormatting>
  <conditionalFormatting sqref="H19:H27">
    <cfRule type="expression" dxfId="46" priority="66">
      <formula>$F19="x"</formula>
    </cfRule>
  </conditionalFormatting>
  <conditionalFormatting sqref="H36:H53 H11:H32 H56:H60">
    <cfRule type="cellIs" dxfId="45" priority="68" operator="equal">
      <formula>0</formula>
    </cfRule>
  </conditionalFormatting>
  <conditionalFormatting sqref="H12:H17">
    <cfRule type="expression" dxfId="44" priority="67">
      <formula>$F12="x"</formula>
    </cfRule>
  </conditionalFormatting>
  <conditionalFormatting sqref="H28:H32">
    <cfRule type="expression" dxfId="43" priority="65">
      <formula>$F28="x"</formula>
    </cfRule>
  </conditionalFormatting>
  <conditionalFormatting sqref="H36:H53">
    <cfRule type="expression" dxfId="42" priority="64">
      <formula>$F36="x"</formula>
    </cfRule>
  </conditionalFormatting>
  <conditionalFormatting sqref="H56:H60">
    <cfRule type="expression" dxfId="41" priority="63">
      <formula>$F56="x"</formula>
    </cfRule>
  </conditionalFormatting>
  <conditionalFormatting sqref="F23:J27">
    <cfRule type="expression" dxfId="40" priority="59">
      <formula>$E23="x"</formula>
    </cfRule>
  </conditionalFormatting>
  <conditionalFormatting sqref="K23:K27">
    <cfRule type="expression" dxfId="39" priority="52">
      <formula>$E23="x"</formula>
    </cfRule>
  </conditionalFormatting>
  <conditionalFormatting sqref="G23:J27">
    <cfRule type="expression" dxfId="38" priority="43">
      <formula>$F23="x"</formula>
    </cfRule>
  </conditionalFormatting>
  <conditionalFormatting sqref="K23:K27">
    <cfRule type="expression" dxfId="37" priority="42">
      <formula>$E23="x"</formula>
    </cfRule>
  </conditionalFormatting>
  <conditionalFormatting sqref="K54:K55">
    <cfRule type="expression" dxfId="36" priority="12">
      <formula>$F54="x"</formula>
    </cfRule>
  </conditionalFormatting>
  <conditionalFormatting sqref="E33:K35">
    <cfRule type="cellIs" dxfId="35" priority="31" stopIfTrue="1" operator="equal">
      <formula>0</formula>
    </cfRule>
  </conditionalFormatting>
  <conditionalFormatting sqref="G33:K35">
    <cfRule type="expression" dxfId="34" priority="30">
      <formula>$F33="x"</formula>
    </cfRule>
  </conditionalFormatting>
  <conditionalFormatting sqref="G33:G35">
    <cfRule type="expression" dxfId="33" priority="29">
      <formula>$F33="x"</formula>
    </cfRule>
  </conditionalFormatting>
  <conditionalFormatting sqref="H33:H35">
    <cfRule type="cellIs" dxfId="32" priority="28" operator="equal">
      <formula>0</formula>
    </cfRule>
  </conditionalFormatting>
  <conditionalFormatting sqref="H33:H35">
    <cfRule type="expression" dxfId="31" priority="27">
      <formula>$F33="x"</formula>
    </cfRule>
  </conditionalFormatting>
  <conditionalFormatting sqref="F33:J35">
    <cfRule type="expression" dxfId="30" priority="26">
      <formula>$E33="x"</formula>
    </cfRule>
  </conditionalFormatting>
  <conditionalFormatting sqref="K33:K35">
    <cfRule type="expression" dxfId="29" priority="25">
      <formula>$E33="x"</formula>
    </cfRule>
  </conditionalFormatting>
  <conditionalFormatting sqref="G33:J35">
    <cfRule type="expression" dxfId="28" priority="24">
      <formula>$F33="x"</formula>
    </cfRule>
  </conditionalFormatting>
  <conditionalFormatting sqref="K33:K35">
    <cfRule type="expression" dxfId="27" priority="23">
      <formula>$E33="x"</formula>
    </cfRule>
  </conditionalFormatting>
  <conditionalFormatting sqref="K23:K27">
    <cfRule type="expression" dxfId="26" priority="32">
      <formula>$F23="x"</formula>
    </cfRule>
  </conditionalFormatting>
  <conditionalFormatting sqref="K33:K35">
    <cfRule type="expression" dxfId="25" priority="22">
      <formula>$F33="x"</formula>
    </cfRule>
  </conditionalFormatting>
  <conditionalFormatting sqref="E54:K55">
    <cfRule type="cellIs" dxfId="24" priority="21" stopIfTrue="1" operator="equal">
      <formula>0</formula>
    </cfRule>
  </conditionalFormatting>
  <conditionalFormatting sqref="G54:K55">
    <cfRule type="expression" dxfId="23" priority="20">
      <formula>$F54="x"</formula>
    </cfRule>
  </conditionalFormatting>
  <conditionalFormatting sqref="G54:G55">
    <cfRule type="expression" dxfId="22" priority="19">
      <formula>$F54="x"</formula>
    </cfRule>
  </conditionalFormatting>
  <conditionalFormatting sqref="H54:H55">
    <cfRule type="cellIs" dxfId="21" priority="18" operator="equal">
      <formula>0</formula>
    </cfRule>
  </conditionalFormatting>
  <conditionalFormatting sqref="H54:H55">
    <cfRule type="expression" dxfId="20" priority="17">
      <formula>$F54="x"</formula>
    </cfRule>
  </conditionalFormatting>
  <conditionalFormatting sqref="F54:J55">
    <cfRule type="expression" dxfId="19" priority="16">
      <formula>$E54="x"</formula>
    </cfRule>
  </conditionalFormatting>
  <conditionalFormatting sqref="K54:K55">
    <cfRule type="expression" dxfId="18" priority="15">
      <formula>$E54="x"</formula>
    </cfRule>
  </conditionalFormatting>
  <conditionalFormatting sqref="G54:J55">
    <cfRule type="expression" dxfId="17" priority="14">
      <formula>$F54="x"</formula>
    </cfRule>
  </conditionalFormatting>
  <conditionalFormatting sqref="K54:K55">
    <cfRule type="expression" dxfId="16" priority="13">
      <formula>$E54="x"</formula>
    </cfRule>
  </conditionalFormatting>
  <conditionalFormatting sqref="M11:M60">
    <cfRule type="expression" dxfId="15" priority="11">
      <formula>COUNTIF(F11:J11,"X")&gt;1</formula>
    </cfRule>
  </conditionalFormatting>
  <conditionalFormatting sqref="E33">
    <cfRule type="expression" dxfId="14" priority="10">
      <formula>OR($E$34="x",$E$35="x")</formula>
    </cfRule>
  </conditionalFormatting>
  <conditionalFormatting sqref="E34">
    <cfRule type="expression" dxfId="13" priority="9">
      <formula>OR($E$33="x",$E$35="x")</formula>
    </cfRule>
  </conditionalFormatting>
  <conditionalFormatting sqref="E35">
    <cfRule type="expression" dxfId="12" priority="8">
      <formula>OR($E$33="x",$E$34="x")</formula>
    </cfRule>
  </conditionalFormatting>
  <conditionalFormatting sqref="E23">
    <cfRule type="expression" dxfId="11" priority="7">
      <formula>$E$24="x"</formula>
    </cfRule>
  </conditionalFormatting>
  <conditionalFormatting sqref="E24">
    <cfRule type="expression" dxfId="10" priority="6">
      <formula>$E$23="x"</formula>
    </cfRule>
  </conditionalFormatting>
  <conditionalFormatting sqref="E25">
    <cfRule type="expression" dxfId="9" priority="5">
      <formula>OR($E$26="x",$E$27="x")</formula>
    </cfRule>
  </conditionalFormatting>
  <conditionalFormatting sqref="E26">
    <cfRule type="expression" dxfId="8" priority="4">
      <formula>OR($E$25="x",$E$27="x")</formula>
    </cfRule>
  </conditionalFormatting>
  <conditionalFormatting sqref="E27">
    <cfRule type="expression" dxfId="7" priority="3">
      <formula>OR($E$25="x",$E$26="x")</formula>
    </cfRule>
  </conditionalFormatting>
  <conditionalFormatting sqref="E54">
    <cfRule type="expression" dxfId="6" priority="2">
      <formula>$E$55="x"</formula>
    </cfRule>
  </conditionalFormatting>
  <conditionalFormatting sqref="E55">
    <cfRule type="expression" dxfId="5" priority="1">
      <formula>$E$54="x"</formula>
    </cfRule>
  </conditionalFormatting>
  <pageMargins left="1" right="0.25" top="0.5" bottom="0.7" header="0.5" footer="0.5"/>
  <pageSetup paperSize="17" scale="90" fitToHeight="5" orientation="landscape" r:id="rId1"/>
  <headerFooter alignWithMargins="0">
    <oddFooter>Page &amp;P of &amp;N</oddFooter>
  </headerFooter>
  <rowBreaks count="1" manualBreakCount="1">
    <brk id="60" max="1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3399FF"/>
    <pageSetUpPr fitToPage="1"/>
  </sheetPr>
  <dimension ref="A1:AO62"/>
  <sheetViews>
    <sheetView view="pageBreakPreview" zoomScaleNormal="100" workbookViewId="0">
      <selection activeCell="I15" sqref="A14:I15"/>
    </sheetView>
  </sheetViews>
  <sheetFormatPr defaultColWidth="9.140625" defaultRowHeight="15" x14ac:dyDescent="0.2"/>
  <cols>
    <col min="1" max="1" width="14" style="17" customWidth="1"/>
    <col min="2" max="2" width="3.28515625" style="17" customWidth="1"/>
    <col min="3" max="3" width="2.42578125" style="78" customWidth="1"/>
    <col min="4" max="4" width="28.42578125" style="15" customWidth="1"/>
    <col min="5" max="5" width="3.5703125" style="15" bestFit="1" customWidth="1"/>
    <col min="6" max="6" width="3.42578125" style="15" bestFit="1" customWidth="1"/>
    <col min="7" max="7" width="3.28515625" style="15" customWidth="1"/>
    <col min="8" max="8" width="3.42578125" style="15" customWidth="1"/>
    <col min="9" max="10" width="3.28515625" style="15" customWidth="1"/>
    <col min="11" max="11" width="84.140625" style="16" customWidth="1"/>
    <col min="12" max="12" width="37.7109375" style="16" customWidth="1"/>
    <col min="13" max="13" width="35.28515625" style="16" customWidth="1"/>
    <col min="14" max="14" width="4.7109375" style="15" customWidth="1"/>
    <col min="15" max="15" width="17" style="15" customWidth="1"/>
    <col min="16" max="19" width="3.5703125" style="15" bestFit="1" customWidth="1"/>
    <col min="20" max="21" width="3" style="15" bestFit="1" customWidth="1"/>
    <col min="22" max="22" width="3.140625" style="15" bestFit="1" customWidth="1"/>
    <col min="23" max="23" width="13.5703125" style="15" customWidth="1"/>
    <col min="24" max="24" width="16.7109375" style="15" bestFit="1" customWidth="1"/>
    <col min="25" max="25" width="3" style="15" bestFit="1" customWidth="1"/>
    <col min="26" max="28" width="3.140625" style="15" bestFit="1" customWidth="1"/>
    <col min="29" max="29" width="3.28515625" style="15" customWidth="1"/>
    <col min="30" max="30" width="3.5703125" style="15" bestFit="1" customWidth="1"/>
    <col min="31" max="31" width="3" style="15" bestFit="1" customWidth="1"/>
    <col min="32" max="32" width="11.85546875" style="15" customWidth="1"/>
    <col min="33" max="33" width="16.7109375" style="15" bestFit="1" customWidth="1"/>
    <col min="34" max="36" width="3" style="15" bestFit="1" customWidth="1"/>
    <col min="37" max="37" width="21.85546875" style="15" customWidth="1"/>
    <col min="38" max="38" width="16.7109375" style="15" bestFit="1" customWidth="1"/>
    <col min="39" max="40" width="3.140625" style="15" bestFit="1" customWidth="1"/>
    <col min="41" max="41" width="4" style="15" customWidth="1"/>
    <col min="42" max="16384" width="9.140625" style="15"/>
  </cols>
  <sheetData>
    <row r="1" spans="1:18" ht="18" x14ac:dyDescent="0.25">
      <c r="A1" s="273">
        <f>'Reclamation GP Checklist for EB'!A1</f>
        <v>0</v>
      </c>
    </row>
    <row r="2" spans="1:18" ht="18" x14ac:dyDescent="0.25">
      <c r="A2" s="273">
        <f>'Reclamation GP Checklist for EB'!A2</f>
        <v>0</v>
      </c>
      <c r="M2" s="274" t="str">
        <f>IF(COUNTA('Building Information'!B10)&gt;0,'Building Information'!B10,"")</f>
        <v/>
      </c>
    </row>
    <row r="3" spans="1:18" ht="26.25" customHeight="1" x14ac:dyDescent="0.4">
      <c r="A3" s="529" t="s">
        <v>392</v>
      </c>
      <c r="B3" s="529"/>
      <c r="C3" s="529"/>
      <c r="D3" s="529"/>
      <c r="E3" s="529"/>
      <c r="F3" s="529"/>
      <c r="G3" s="529"/>
      <c r="H3" s="529"/>
      <c r="I3" s="529"/>
      <c r="J3" s="529"/>
      <c r="K3" s="529"/>
      <c r="L3" s="529"/>
      <c r="M3" s="275" t="s">
        <v>417</v>
      </c>
    </row>
    <row r="4" spans="1:18" s="49" customFormat="1" ht="12.75" x14ac:dyDescent="0.2">
      <c r="A4" s="63" t="s">
        <v>382</v>
      </c>
      <c r="C4" s="220"/>
      <c r="E4" s="530" t="s">
        <v>580</v>
      </c>
      <c r="F4" s="530"/>
      <c r="G4" s="530"/>
      <c r="H4" s="64"/>
      <c r="I4" s="64"/>
      <c r="J4" s="64"/>
      <c r="K4" s="64"/>
      <c r="L4" s="65"/>
      <c r="M4" s="65"/>
    </row>
    <row r="5" spans="1:18" s="49" customFormat="1" ht="12.75" customHeight="1" x14ac:dyDescent="0.2">
      <c r="A5" s="270" t="s">
        <v>599</v>
      </c>
      <c r="I5" s="67"/>
      <c r="J5" s="67"/>
      <c r="K5" s="559" t="s">
        <v>560</v>
      </c>
      <c r="L5" s="560"/>
      <c r="M5" s="561"/>
      <c r="O5" s="570" t="s">
        <v>403</v>
      </c>
      <c r="P5" s="570"/>
      <c r="Q5" s="570"/>
      <c r="R5" s="570"/>
    </row>
    <row r="6" spans="1:18" s="49" customFormat="1" ht="12.75" customHeight="1" x14ac:dyDescent="0.2">
      <c r="A6" s="66"/>
      <c r="E6" s="68"/>
      <c r="F6" s="68"/>
      <c r="G6" s="68"/>
      <c r="H6" s="68"/>
      <c r="I6" s="68"/>
      <c r="J6" s="68"/>
      <c r="K6" s="562"/>
      <c r="L6" s="563"/>
      <c r="M6" s="564"/>
      <c r="O6" s="570"/>
      <c r="P6" s="570"/>
      <c r="Q6" s="570"/>
      <c r="R6" s="570"/>
    </row>
    <row r="7" spans="1:18" s="49" customFormat="1" ht="13.5" customHeight="1" x14ac:dyDescent="0.2">
      <c r="A7" s="549" t="str">
        <f>IF('Building Information'!B20="Historic","Historic",IF('Building Information'!B20="Not Historic","Not Historic",IF('Building Information'!B20="Not Yet Evaluated","Not Yet Evaluated","")))</f>
        <v/>
      </c>
      <c r="B7" s="549"/>
      <c r="C7" s="549"/>
      <c r="D7" s="314" t="s">
        <v>427</v>
      </c>
      <c r="E7" s="68"/>
      <c r="F7" s="68"/>
      <c r="G7" s="68"/>
      <c r="H7" s="68"/>
      <c r="I7" s="68"/>
      <c r="J7" s="68"/>
      <c r="K7" s="565"/>
      <c r="L7" s="566"/>
      <c r="M7" s="567"/>
      <c r="O7" s="570"/>
      <c r="P7" s="570"/>
      <c r="Q7" s="570"/>
      <c r="R7" s="570"/>
    </row>
    <row r="8" spans="1:18" s="49" customFormat="1" ht="13.5" customHeight="1" thickBot="1" x14ac:dyDescent="0.25">
      <c r="A8" s="66"/>
      <c r="I8" s="67"/>
      <c r="J8" s="67"/>
      <c r="K8" s="68"/>
      <c r="L8" s="68"/>
      <c r="M8" s="68"/>
      <c r="O8" s="570"/>
      <c r="P8" s="570"/>
      <c r="Q8" s="570"/>
      <c r="R8" s="570"/>
    </row>
    <row r="9" spans="1:18" ht="12.75" thickBot="1" x14ac:dyDescent="0.25">
      <c r="A9" s="266"/>
      <c r="B9" s="267"/>
      <c r="D9" s="16"/>
      <c r="E9" s="550" t="s">
        <v>390</v>
      </c>
      <c r="F9" s="551"/>
      <c r="G9" s="551"/>
      <c r="H9" s="551"/>
      <c r="I9" s="551"/>
      <c r="J9" s="552"/>
      <c r="O9" s="570"/>
      <c r="P9" s="570"/>
      <c r="Q9" s="570"/>
      <c r="R9" s="570"/>
    </row>
    <row r="10" spans="1:18" ht="125.25" x14ac:dyDescent="0.2">
      <c r="A10" s="1" t="s">
        <v>227</v>
      </c>
      <c r="B10" s="553" t="s">
        <v>40</v>
      </c>
      <c r="C10" s="554"/>
      <c r="D10" s="39" t="s">
        <v>38</v>
      </c>
      <c r="E10" s="225" t="s">
        <v>221</v>
      </c>
      <c r="F10" s="232" t="s">
        <v>214</v>
      </c>
      <c r="G10" s="226" t="s">
        <v>385</v>
      </c>
      <c r="H10" s="226" t="s">
        <v>103</v>
      </c>
      <c r="I10" s="227" t="s">
        <v>215</v>
      </c>
      <c r="J10" s="227" t="s">
        <v>246</v>
      </c>
      <c r="K10" s="143" t="s">
        <v>39</v>
      </c>
      <c r="L10" s="1" t="s">
        <v>135</v>
      </c>
      <c r="M10" s="1" t="s">
        <v>226</v>
      </c>
      <c r="O10" s="261" t="s">
        <v>214</v>
      </c>
      <c r="P10" s="261" t="s">
        <v>215</v>
      </c>
      <c r="Q10" s="261" t="s">
        <v>103</v>
      </c>
      <c r="R10" s="261" t="s">
        <v>264</v>
      </c>
    </row>
    <row r="11" spans="1:18" ht="36" x14ac:dyDescent="0.2">
      <c r="A11" s="573" t="s">
        <v>1</v>
      </c>
      <c r="B11" s="24">
        <v>1</v>
      </c>
      <c r="C11" s="30" t="s">
        <v>110</v>
      </c>
      <c r="D11" s="34" t="s">
        <v>3</v>
      </c>
      <c r="E11" s="87"/>
      <c r="F11" s="222"/>
      <c r="G11" s="222"/>
      <c r="H11" s="222"/>
      <c r="I11" s="163"/>
      <c r="J11" s="228"/>
      <c r="K11" s="165" t="s">
        <v>389</v>
      </c>
      <c r="L11" s="11"/>
      <c r="M11" s="11"/>
      <c r="O11" s="263" t="str">
        <f>IF(COUNTA(E11:G11)=1,"x","")</f>
        <v/>
      </c>
      <c r="P11" s="263" t="str">
        <f>IF(COUNTA(I11)=1,"x","")</f>
        <v/>
      </c>
      <c r="Q11" s="263" t="str">
        <f>IF(COUNTA(H11)=1,"x","")</f>
        <v/>
      </c>
      <c r="R11" s="263" t="str">
        <f>IF(COUNTA(E11:I11)=0,"x","")</f>
        <v>x</v>
      </c>
    </row>
    <row r="12" spans="1:18" ht="36" x14ac:dyDescent="0.2">
      <c r="A12" s="574"/>
      <c r="B12" s="25"/>
      <c r="C12" s="30" t="s">
        <v>111</v>
      </c>
      <c r="D12" s="34" t="s">
        <v>2</v>
      </c>
      <c r="E12" s="87"/>
      <c r="F12" s="222"/>
      <c r="G12" s="222"/>
      <c r="H12" s="222"/>
      <c r="I12" s="163"/>
      <c r="J12" s="228"/>
      <c r="K12" s="165" t="s">
        <v>388</v>
      </c>
      <c r="L12" s="11"/>
      <c r="M12" s="11"/>
      <c r="O12" s="263" t="str">
        <f>IF(COUNTA(E12:G12)=1,"x","")</f>
        <v/>
      </c>
      <c r="P12" s="263" t="str">
        <f>IF(COUNTA(I12)=1,"x","")</f>
        <v/>
      </c>
      <c r="Q12" s="263" t="str">
        <f>IF(COUNTA(H12)=1,"x","")</f>
        <v/>
      </c>
      <c r="R12" s="263" t="str">
        <f>IF(COUNTA(E12:I12)=0,"x","")</f>
        <v>x</v>
      </c>
    </row>
    <row r="13" spans="1:18" ht="24" x14ac:dyDescent="0.2">
      <c r="A13" s="575"/>
      <c r="B13" s="7">
        <v>2</v>
      </c>
      <c r="C13" s="30"/>
      <c r="D13" s="34" t="s">
        <v>117</v>
      </c>
      <c r="E13" s="87"/>
      <c r="F13" s="222"/>
      <c r="G13" s="222"/>
      <c r="H13" s="222"/>
      <c r="I13" s="163"/>
      <c r="J13" s="228"/>
      <c r="K13" s="165" t="s">
        <v>387</v>
      </c>
      <c r="L13" s="11"/>
      <c r="M13" s="11"/>
      <c r="O13" s="263" t="str">
        <f>IF(COUNTA(E13:G13)=1,"x","")</f>
        <v/>
      </c>
      <c r="P13" s="263" t="str">
        <f>IF(COUNTA(I13)=1,"x","")</f>
        <v/>
      </c>
      <c r="Q13" s="263" t="str">
        <f>IF(COUNTA(H13)=1,"x","")</f>
        <v/>
      </c>
      <c r="R13" s="263" t="str">
        <f>IF(COUNTA(E13:I13)=0,"x","")</f>
        <v>x</v>
      </c>
    </row>
    <row r="14" spans="1:18" ht="26.25" thickBot="1" x14ac:dyDescent="0.25">
      <c r="A14" s="101" t="s">
        <v>89</v>
      </c>
      <c r="B14" s="7">
        <v>1</v>
      </c>
      <c r="C14" s="30"/>
      <c r="D14" s="85" t="s">
        <v>234</v>
      </c>
      <c r="E14" s="89"/>
      <c r="F14" s="162"/>
      <c r="G14" s="162"/>
      <c r="H14" s="162"/>
      <c r="I14" s="164"/>
      <c r="J14" s="229"/>
      <c r="K14" s="165" t="s">
        <v>386</v>
      </c>
      <c r="L14" s="11"/>
      <c r="M14" s="11"/>
      <c r="O14" s="263" t="str">
        <f>IF(COUNTA(E14:G14)=1,"x","")</f>
        <v/>
      </c>
      <c r="P14" s="263" t="str">
        <f>IF(COUNTA(I14)=1,"x","")</f>
        <v/>
      </c>
      <c r="Q14" s="263" t="str">
        <f>IF(COUNTA(H14)=1,"x","")</f>
        <v/>
      </c>
      <c r="R14" s="263" t="str">
        <f>IF(COUNTA(E14:I14)=0,"x","")</f>
        <v>x</v>
      </c>
    </row>
    <row r="15" spans="1:18" s="47" customFormat="1" ht="12" x14ac:dyDescent="0.2">
      <c r="A15" s="96"/>
      <c r="B15" s="94"/>
      <c r="C15" s="94"/>
      <c r="D15" s="97"/>
      <c r="E15" s="97"/>
      <c r="F15" s="98"/>
      <c r="G15" s="98"/>
      <c r="H15" s="98"/>
      <c r="I15" s="98"/>
      <c r="J15" s="98"/>
      <c r="K15" s="95"/>
      <c r="L15" s="99"/>
      <c r="M15" s="99"/>
    </row>
    <row r="16" spans="1:18" ht="15.75" x14ac:dyDescent="0.25">
      <c r="A16" s="22" t="s">
        <v>130</v>
      </c>
      <c r="K16" s="15"/>
    </row>
    <row r="17" spans="1:13" ht="12.75" x14ac:dyDescent="0.2">
      <c r="A17" s="120" t="s">
        <v>216</v>
      </c>
      <c r="B17" s="120"/>
      <c r="C17" s="120"/>
      <c r="D17" s="120"/>
      <c r="E17" s="120"/>
      <c r="F17" s="120"/>
      <c r="G17" s="120"/>
      <c r="H17" s="120"/>
      <c r="I17" s="120"/>
      <c r="J17" s="120"/>
      <c r="K17" s="120"/>
    </row>
    <row r="18" spans="1:13" ht="15" customHeight="1" x14ac:dyDescent="0.2">
      <c r="A18" s="577" t="s">
        <v>590</v>
      </c>
      <c r="B18" s="577"/>
      <c r="C18" s="577"/>
      <c r="D18" s="577"/>
      <c r="E18" s="577"/>
      <c r="F18" s="577"/>
      <c r="G18" s="577"/>
      <c r="H18" s="577"/>
      <c r="I18" s="577"/>
      <c r="J18" s="577"/>
      <c r="K18" s="577"/>
    </row>
    <row r="19" spans="1:13" ht="12" x14ac:dyDescent="0.2">
      <c r="A19" s="577"/>
      <c r="B19" s="577"/>
      <c r="C19" s="577"/>
      <c r="D19" s="577"/>
      <c r="E19" s="577"/>
      <c r="F19" s="577"/>
      <c r="G19" s="577"/>
      <c r="H19" s="577"/>
      <c r="I19" s="577"/>
      <c r="J19" s="577"/>
      <c r="K19" s="577"/>
    </row>
    <row r="20" spans="1:13" s="52" customFormat="1" ht="23.25" x14ac:dyDescent="0.35">
      <c r="A20" s="50"/>
      <c r="B20" s="50"/>
      <c r="C20" s="51"/>
      <c r="D20" s="50"/>
      <c r="E20" s="50"/>
      <c r="F20" s="50"/>
      <c r="G20" s="50"/>
      <c r="H20" s="50"/>
      <c r="I20" s="50"/>
      <c r="J20" s="54"/>
      <c r="K20" s="53"/>
      <c r="L20" s="55"/>
      <c r="M20" s="55"/>
    </row>
    <row r="21" spans="1:13" x14ac:dyDescent="0.2">
      <c r="A21" s="59" t="s">
        <v>132</v>
      </c>
      <c r="B21" s="60"/>
      <c r="C21" s="61"/>
      <c r="D21" s="62"/>
      <c r="E21" s="62"/>
      <c r="F21" s="62" t="s">
        <v>131</v>
      </c>
      <c r="H21" s="62"/>
      <c r="J21" s="233"/>
      <c r="K21" s="16" t="s">
        <v>133</v>
      </c>
    </row>
    <row r="22" spans="1:13" s="56" customFormat="1" ht="20.25" x14ac:dyDescent="0.3">
      <c r="C22" s="57"/>
      <c r="L22" s="58"/>
      <c r="M22" s="58"/>
    </row>
    <row r="23" spans="1:13" ht="12.75" x14ac:dyDescent="0.2">
      <c r="A23" s="120" t="s">
        <v>587</v>
      </c>
      <c r="B23" s="120"/>
      <c r="C23" s="120"/>
      <c r="D23" s="120"/>
      <c r="E23" s="120"/>
      <c r="F23" s="120"/>
      <c r="G23" s="120"/>
      <c r="H23" s="120"/>
      <c r="I23" s="120"/>
      <c r="J23" s="120"/>
      <c r="K23" s="120"/>
    </row>
    <row r="24" spans="1:13" ht="12" customHeight="1" x14ac:dyDescent="0.2">
      <c r="A24" s="577" t="s">
        <v>589</v>
      </c>
      <c r="B24" s="577"/>
      <c r="C24" s="577"/>
      <c r="D24" s="577"/>
      <c r="E24" s="577"/>
      <c r="F24" s="577"/>
      <c r="G24" s="577"/>
      <c r="H24" s="577"/>
      <c r="I24" s="577"/>
      <c r="J24" s="577"/>
      <c r="K24" s="577"/>
      <c r="L24" s="224"/>
      <c r="M24" s="100"/>
    </row>
    <row r="25" spans="1:13" ht="12" x14ac:dyDescent="0.2">
      <c r="A25" s="577"/>
      <c r="B25" s="577"/>
      <c r="C25" s="577"/>
      <c r="D25" s="577"/>
      <c r="E25" s="577"/>
      <c r="F25" s="577"/>
      <c r="G25" s="577"/>
      <c r="H25" s="577"/>
      <c r="I25" s="577"/>
      <c r="J25" s="577"/>
      <c r="K25" s="577"/>
      <c r="L25" s="224"/>
      <c r="M25" s="224"/>
    </row>
    <row r="26" spans="1:13" s="52" customFormat="1" ht="23.25" x14ac:dyDescent="0.35">
      <c r="A26" s="50"/>
      <c r="B26" s="50"/>
      <c r="C26" s="51"/>
      <c r="D26" s="50"/>
      <c r="E26" s="50"/>
      <c r="F26" s="50"/>
      <c r="G26" s="50"/>
      <c r="H26" s="50"/>
      <c r="I26" s="50"/>
      <c r="J26" s="54"/>
      <c r="K26" s="50"/>
      <c r="L26" s="55"/>
      <c r="M26" s="55"/>
    </row>
    <row r="27" spans="1:13" x14ac:dyDescent="0.2">
      <c r="A27" s="59" t="s">
        <v>132</v>
      </c>
      <c r="B27" s="60"/>
      <c r="C27" s="61"/>
      <c r="D27" s="62"/>
      <c r="E27" s="62"/>
      <c r="F27" s="62" t="s">
        <v>131</v>
      </c>
      <c r="G27" s="62"/>
      <c r="H27" s="62"/>
      <c r="J27" s="233"/>
      <c r="K27" s="16" t="s">
        <v>134</v>
      </c>
    </row>
    <row r="28" spans="1:13" ht="27.75" customHeight="1" x14ac:dyDescent="0.2">
      <c r="A28" s="59"/>
      <c r="B28" s="60"/>
      <c r="C28" s="61"/>
      <c r="D28" s="62"/>
      <c r="E28" s="62"/>
      <c r="F28" s="62"/>
      <c r="G28" s="62"/>
      <c r="H28" s="62"/>
      <c r="J28" s="233"/>
    </row>
    <row r="29" spans="1:13" x14ac:dyDescent="0.2">
      <c r="A29" s="120" t="s">
        <v>16</v>
      </c>
      <c r="B29" s="121"/>
      <c r="C29" s="122"/>
      <c r="D29" s="123"/>
      <c r="E29" s="123"/>
      <c r="F29" s="123"/>
      <c r="G29" s="123"/>
      <c r="H29" s="123"/>
      <c r="I29" s="123"/>
      <c r="J29" s="123"/>
      <c r="K29" s="123"/>
    </row>
    <row r="30" spans="1:13" ht="25.5" customHeight="1" x14ac:dyDescent="0.2">
      <c r="A30" s="576" t="s">
        <v>588</v>
      </c>
      <c r="B30" s="576"/>
      <c r="C30" s="576"/>
      <c r="D30" s="576"/>
      <c r="E30" s="576"/>
      <c r="F30" s="576"/>
      <c r="G30" s="576"/>
      <c r="H30" s="576"/>
      <c r="I30" s="576"/>
      <c r="J30" s="576"/>
      <c r="K30" s="576"/>
    </row>
    <row r="31" spans="1:13" ht="6" customHeight="1" x14ac:dyDescent="0.2">
      <c r="A31" s="577"/>
      <c r="B31" s="577"/>
      <c r="C31" s="577"/>
      <c r="D31" s="577"/>
      <c r="E31" s="577"/>
      <c r="F31" s="577"/>
      <c r="G31" s="577"/>
      <c r="H31" s="577"/>
      <c r="I31" s="577"/>
      <c r="J31" s="577"/>
      <c r="K31" s="577"/>
      <c r="L31" s="355"/>
    </row>
    <row r="32" spans="1:13" ht="8.25" customHeight="1" x14ac:dyDescent="0.2">
      <c r="A32" s="577"/>
      <c r="B32" s="577"/>
      <c r="C32" s="577"/>
      <c r="D32" s="577"/>
      <c r="E32" s="577"/>
      <c r="F32" s="577"/>
      <c r="G32" s="577"/>
      <c r="H32" s="577"/>
      <c r="I32" s="577"/>
      <c r="J32" s="577"/>
      <c r="K32" s="577"/>
      <c r="L32" s="355"/>
    </row>
    <row r="33" spans="1:41" ht="23.25" x14ac:dyDescent="0.35">
      <c r="A33" s="50"/>
      <c r="B33" s="50"/>
      <c r="C33" s="51"/>
      <c r="D33" s="50"/>
      <c r="E33" s="50"/>
      <c r="F33" s="50"/>
      <c r="G33" s="50"/>
      <c r="H33" s="50"/>
      <c r="I33" s="50"/>
      <c r="J33" s="54"/>
      <c r="K33" s="53"/>
      <c r="L33" s="15"/>
    </row>
    <row r="34" spans="1:41" x14ac:dyDescent="0.2">
      <c r="A34" s="126" t="s">
        <v>132</v>
      </c>
      <c r="F34" s="62"/>
      <c r="G34" s="62" t="s">
        <v>131</v>
      </c>
      <c r="H34" s="62"/>
      <c r="J34" s="233"/>
      <c r="K34" s="223" t="s">
        <v>134</v>
      </c>
      <c r="L34" s="15"/>
    </row>
    <row r="35" spans="1:41" x14ac:dyDescent="0.2">
      <c r="A35" s="126"/>
      <c r="F35" s="62"/>
      <c r="G35" s="62"/>
      <c r="H35" s="62"/>
      <c r="J35" s="233"/>
      <c r="K35" s="254"/>
      <c r="L35" s="15"/>
    </row>
    <row r="36" spans="1:41" x14ac:dyDescent="0.2">
      <c r="A36" s="126"/>
      <c r="F36" s="62"/>
      <c r="G36" s="62"/>
      <c r="H36" s="62"/>
      <c r="J36" s="233"/>
      <c r="K36" s="254"/>
      <c r="L36" s="15"/>
    </row>
    <row r="37" spans="1:41" x14ac:dyDescent="0.2">
      <c r="A37" s="126"/>
      <c r="F37" s="62"/>
      <c r="G37" s="62"/>
      <c r="H37" s="62"/>
      <c r="J37" s="233"/>
      <c r="K37" s="254"/>
      <c r="L37" s="15"/>
    </row>
    <row r="38" spans="1:41" x14ac:dyDescent="0.2">
      <c r="L38" s="4" t="s">
        <v>559</v>
      </c>
      <c r="M38" s="255">
        <f>F41+G41+H41</f>
        <v>0</v>
      </c>
    </row>
    <row r="39" spans="1:41" ht="117" x14ac:dyDescent="0.2">
      <c r="D39" s="107" t="s">
        <v>230</v>
      </c>
      <c r="E39" s="79" t="s">
        <v>264</v>
      </c>
      <c r="F39" s="79" t="str">
        <f>E10</f>
        <v>Not Applicable</v>
      </c>
      <c r="G39" s="79" t="str">
        <f>F10</f>
        <v>Meets</v>
      </c>
      <c r="H39" s="79" t="str">
        <f>G10</f>
        <v>Meets through  Exemption</v>
      </c>
      <c r="I39" s="79" t="str">
        <f>H10</f>
        <v>Does Not Meet</v>
      </c>
      <c r="J39" s="79" t="str">
        <f>I10</f>
        <v>Improvements Underway</v>
      </c>
      <c r="K39" s="166" t="s">
        <v>220</v>
      </c>
      <c r="L39" s="15"/>
      <c r="N39" s="16"/>
      <c r="O39" s="447" t="s">
        <v>594</v>
      </c>
      <c r="P39" s="79" t="str">
        <f>E39</f>
        <v>Not Assessed</v>
      </c>
      <c r="Q39" s="79" t="str">
        <f t="shared" ref="Q39:S39" si="0">F39</f>
        <v>Not Applicable</v>
      </c>
      <c r="R39" s="79" t="str">
        <f t="shared" si="0"/>
        <v>Meets</v>
      </c>
      <c r="S39" s="79" t="str">
        <f t="shared" si="0"/>
        <v>Meets through  Exemption</v>
      </c>
      <c r="T39" s="79" t="str">
        <f>J39</f>
        <v>Improvements Underway</v>
      </c>
      <c r="U39" s="79" t="str">
        <f>I39</f>
        <v>Does Not Meet</v>
      </c>
      <c r="V39" s="444" t="str">
        <f>K39</f>
        <v>Total</v>
      </c>
      <c r="X39" s="447" t="s">
        <v>595</v>
      </c>
      <c r="Y39" s="79" t="str">
        <f t="shared" ref="Y39:AD39" si="1">P39</f>
        <v>Not Assessed</v>
      </c>
      <c r="Z39" s="79" t="str">
        <f t="shared" si="1"/>
        <v>Not Applicable</v>
      </c>
      <c r="AA39" s="79" t="str">
        <f t="shared" si="1"/>
        <v>Meets</v>
      </c>
      <c r="AB39" s="79" t="str">
        <f t="shared" si="1"/>
        <v>Meets through  Exemption</v>
      </c>
      <c r="AC39" s="79" t="str">
        <f t="shared" si="1"/>
        <v>Improvements Underway</v>
      </c>
      <c r="AD39" s="79" t="str">
        <f t="shared" si="1"/>
        <v>Does Not Meet</v>
      </c>
      <c r="AE39" s="444" t="str">
        <f t="shared" ref="AE39" si="2">V39</f>
        <v>Total</v>
      </c>
      <c r="AG39" s="447" t="s">
        <v>598</v>
      </c>
      <c r="AH39" s="79" t="str">
        <f>D60</f>
        <v>Not Assessed</v>
      </c>
      <c r="AI39" s="79" t="str">
        <f>D61</f>
        <v>In Compliance</v>
      </c>
      <c r="AJ39" s="79" t="str">
        <f>D62</f>
        <v>Not In Compliance</v>
      </c>
      <c r="AL39" s="447" t="s">
        <v>602</v>
      </c>
      <c r="AM39" s="79" t="str">
        <f>AH39</f>
        <v>Not Assessed</v>
      </c>
      <c r="AN39" s="79" t="str">
        <f>AI39</f>
        <v>In Compliance</v>
      </c>
      <c r="AO39" s="79" t="str">
        <f t="shared" ref="AO39" si="3">AJ39</f>
        <v>Not In Compliance</v>
      </c>
    </row>
    <row r="40" spans="1:41" x14ac:dyDescent="0.2">
      <c r="D40" s="531" t="s">
        <v>220</v>
      </c>
      <c r="E40" s="108">
        <f>COUNTIF(R11:R14,"x")</f>
        <v>4</v>
      </c>
      <c r="F40" s="108">
        <f>COUNTA(E11:E14)</f>
        <v>0</v>
      </c>
      <c r="G40" s="108">
        <f>COUNTA(F11:F14)</f>
        <v>0</v>
      </c>
      <c r="H40" s="108">
        <f>COUNTA(G11:G14)</f>
        <v>0</v>
      </c>
      <c r="I40" s="108">
        <f>COUNTA(H11:H14)</f>
        <v>0</v>
      </c>
      <c r="J40" s="108">
        <f>COUNTA(I11:I14)</f>
        <v>0</v>
      </c>
      <c r="K40" s="32">
        <f>SUM(K41:K45)</f>
        <v>4</v>
      </c>
      <c r="L40" s="15"/>
      <c r="N40" s="16"/>
      <c r="O40" s="445" t="s">
        <v>1</v>
      </c>
      <c r="P40" s="108">
        <f>E42</f>
        <v>3</v>
      </c>
      <c r="Q40" s="108">
        <f>F42</f>
        <v>0</v>
      </c>
      <c r="R40" s="108">
        <f>G42</f>
        <v>0</v>
      </c>
      <c r="S40" s="108">
        <f>H42</f>
        <v>0</v>
      </c>
      <c r="T40" s="108">
        <f>J42</f>
        <v>0</v>
      </c>
      <c r="U40" s="108">
        <f>I42</f>
        <v>0</v>
      </c>
      <c r="V40" s="108">
        <f>K42</f>
        <v>3</v>
      </c>
      <c r="X40" s="445" t="s">
        <v>1</v>
      </c>
      <c r="Y40" s="234">
        <f>E43</f>
        <v>1</v>
      </c>
      <c r="Z40" s="234">
        <f>F43</f>
        <v>0</v>
      </c>
      <c r="AA40" s="234">
        <f>G43</f>
        <v>0</v>
      </c>
      <c r="AB40" s="234">
        <f>H43</f>
        <v>0</v>
      </c>
      <c r="AC40" s="234">
        <f>J43</f>
        <v>0</v>
      </c>
      <c r="AD40" s="234">
        <f>I43</f>
        <v>0</v>
      </c>
      <c r="AE40" s="234">
        <f>K43</f>
        <v>0</v>
      </c>
      <c r="AG40" s="445" t="s">
        <v>1</v>
      </c>
      <c r="AH40" s="108">
        <f>P40</f>
        <v>3</v>
      </c>
      <c r="AI40" s="108">
        <f>Q40+R40+S40</f>
        <v>0</v>
      </c>
      <c r="AJ40" s="108">
        <f>U40+T40</f>
        <v>0</v>
      </c>
      <c r="AL40" s="445" t="s">
        <v>1</v>
      </c>
      <c r="AM40" s="448">
        <f>Y40</f>
        <v>1</v>
      </c>
      <c r="AN40" s="448">
        <f>Z40+AA40+AB40</f>
        <v>0</v>
      </c>
      <c r="AO40" s="448">
        <f>AD40+AC40</f>
        <v>0</v>
      </c>
    </row>
    <row r="41" spans="1:41" x14ac:dyDescent="0.2">
      <c r="D41" s="532"/>
      <c r="E41" s="234">
        <f t="shared" ref="E41:J41" si="4">(E40/$K$40)</f>
        <v>1</v>
      </c>
      <c r="F41" s="234">
        <f t="shared" si="4"/>
        <v>0</v>
      </c>
      <c r="G41" s="234">
        <f t="shared" si="4"/>
        <v>0</v>
      </c>
      <c r="H41" s="234">
        <f t="shared" si="4"/>
        <v>0</v>
      </c>
      <c r="I41" s="234">
        <f t="shared" si="4"/>
        <v>0</v>
      </c>
      <c r="J41" s="234">
        <f t="shared" si="4"/>
        <v>0</v>
      </c>
      <c r="K41" s="4"/>
      <c r="L41" s="15"/>
      <c r="N41" s="16"/>
      <c r="O41" s="446" t="s">
        <v>89</v>
      </c>
      <c r="P41" s="108">
        <f>E44</f>
        <v>1</v>
      </c>
      <c r="Q41" s="108">
        <f>F44</f>
        <v>0</v>
      </c>
      <c r="R41" s="108">
        <f>G44</f>
        <v>0</v>
      </c>
      <c r="S41" s="108">
        <f>H44</f>
        <v>0</v>
      </c>
      <c r="T41" s="108">
        <f>J44</f>
        <v>0</v>
      </c>
      <c r="U41" s="108">
        <f>I44</f>
        <v>0</v>
      </c>
      <c r="V41" s="108">
        <f>K44</f>
        <v>1</v>
      </c>
      <c r="X41" s="446" t="s">
        <v>89</v>
      </c>
      <c r="Y41" s="234">
        <f>E45</f>
        <v>1</v>
      </c>
      <c r="Z41" s="234">
        <f>F45</f>
        <v>0</v>
      </c>
      <c r="AA41" s="234">
        <f>G45</f>
        <v>0</v>
      </c>
      <c r="AB41" s="234">
        <f>H45</f>
        <v>0</v>
      </c>
      <c r="AC41" s="234">
        <f>J45</f>
        <v>0</v>
      </c>
      <c r="AD41" s="234">
        <f>I45</f>
        <v>0</v>
      </c>
      <c r="AE41" s="234">
        <f>K45</f>
        <v>0</v>
      </c>
      <c r="AG41" s="446" t="s">
        <v>89</v>
      </c>
      <c r="AH41" s="108">
        <f>P41</f>
        <v>1</v>
      </c>
      <c r="AI41" s="108">
        <f>Q41+R41+S41</f>
        <v>0</v>
      </c>
      <c r="AJ41" s="108">
        <f>U41+T41</f>
        <v>0</v>
      </c>
      <c r="AL41" s="446" t="s">
        <v>89</v>
      </c>
      <c r="AM41" s="448">
        <f>Y41</f>
        <v>1</v>
      </c>
      <c r="AN41" s="448">
        <f>Z41+AA41+AB41</f>
        <v>0</v>
      </c>
      <c r="AO41" s="448">
        <f>AD41+AC41</f>
        <v>0</v>
      </c>
    </row>
    <row r="42" spans="1:41" x14ac:dyDescent="0.2">
      <c r="D42" s="571" t="s">
        <v>1</v>
      </c>
      <c r="E42" s="108">
        <f>COUNTIF(R11:R13,"x")</f>
        <v>3</v>
      </c>
      <c r="F42" s="108">
        <f>COUNTA(E11:E13)</f>
        <v>0</v>
      </c>
      <c r="G42" s="108">
        <f>COUNTA(F11:F13)</f>
        <v>0</v>
      </c>
      <c r="H42" s="108">
        <f>COUNTA(G11:G13)</f>
        <v>0</v>
      </c>
      <c r="I42" s="108">
        <f>COUNTA(H11:H13)</f>
        <v>0</v>
      </c>
      <c r="J42" s="108">
        <f>COUNTA(I11:I13)</f>
        <v>0</v>
      </c>
      <c r="K42" s="32">
        <f>COUNTA(D11:D13)</f>
        <v>3</v>
      </c>
      <c r="L42" s="15"/>
      <c r="N42" s="16"/>
    </row>
    <row r="43" spans="1:41" x14ac:dyDescent="0.2">
      <c r="D43" s="572"/>
      <c r="E43" s="234">
        <f t="shared" ref="E43:J43" si="5">(E42/$K$42)</f>
        <v>1</v>
      </c>
      <c r="F43" s="234">
        <f t="shared" si="5"/>
        <v>0</v>
      </c>
      <c r="G43" s="234">
        <f t="shared" si="5"/>
        <v>0</v>
      </c>
      <c r="H43" s="234">
        <f t="shared" si="5"/>
        <v>0</v>
      </c>
      <c r="I43" s="234">
        <f t="shared" si="5"/>
        <v>0</v>
      </c>
      <c r="J43" s="234">
        <f t="shared" si="5"/>
        <v>0</v>
      </c>
      <c r="K43" s="4"/>
      <c r="L43" s="15"/>
      <c r="N43" s="16"/>
    </row>
    <row r="44" spans="1:41" x14ac:dyDescent="0.2">
      <c r="D44" s="110" t="s">
        <v>89</v>
      </c>
      <c r="E44" s="108">
        <f>COUNTIF(R14,"x")</f>
        <v>1</v>
      </c>
      <c r="F44" s="108">
        <f>COUNTA(E14)</f>
        <v>0</v>
      </c>
      <c r="G44" s="108">
        <f>COUNTA(F14)</f>
        <v>0</v>
      </c>
      <c r="H44" s="108">
        <f>COUNTA(G14)</f>
        <v>0</v>
      </c>
      <c r="I44" s="108">
        <f>COUNTA(H14)</f>
        <v>0</v>
      </c>
      <c r="J44" s="108">
        <f>COUNTA(I14)</f>
        <v>0</v>
      </c>
      <c r="K44" s="32">
        <f>COUNTA(D14)</f>
        <v>1</v>
      </c>
      <c r="L44" s="15"/>
      <c r="N44" s="16"/>
    </row>
    <row r="45" spans="1:41" x14ac:dyDescent="0.2">
      <c r="D45" s="111"/>
      <c r="E45" s="234">
        <f t="shared" ref="E45:J45" si="6">(E44/$K$44)</f>
        <v>1</v>
      </c>
      <c r="F45" s="234">
        <f t="shared" si="6"/>
        <v>0</v>
      </c>
      <c r="G45" s="234">
        <f t="shared" si="6"/>
        <v>0</v>
      </c>
      <c r="H45" s="234">
        <f t="shared" si="6"/>
        <v>0</v>
      </c>
      <c r="I45" s="234">
        <f t="shared" si="6"/>
        <v>0</v>
      </c>
      <c r="J45" s="234">
        <f t="shared" si="6"/>
        <v>0</v>
      </c>
      <c r="K45" s="4"/>
      <c r="L45" s="15"/>
      <c r="N45" s="16"/>
    </row>
    <row r="47" spans="1:41" x14ac:dyDescent="0.2">
      <c r="D47" s="15" t="s">
        <v>397</v>
      </c>
    </row>
    <row r="48" spans="1:41" x14ac:dyDescent="0.2">
      <c r="D48" s="32" t="s">
        <v>398</v>
      </c>
      <c r="E48" s="32">
        <f>K42</f>
        <v>3</v>
      </c>
    </row>
    <row r="49" spans="4:5" x14ac:dyDescent="0.2">
      <c r="D49" s="32" t="s">
        <v>251</v>
      </c>
      <c r="E49" s="32">
        <f>K44</f>
        <v>1</v>
      </c>
    </row>
    <row r="51" spans="4:5" x14ac:dyDescent="0.2">
      <c r="D51" s="15" t="s">
        <v>393</v>
      </c>
    </row>
    <row r="52" spans="4:5" x14ac:dyDescent="0.2">
      <c r="D52" s="32" t="str">
        <f>E39</f>
        <v>Not Assessed</v>
      </c>
      <c r="E52" s="32">
        <f>E40</f>
        <v>4</v>
      </c>
    </row>
    <row r="53" spans="4:5" x14ac:dyDescent="0.2">
      <c r="D53" s="32" t="str">
        <f>F39</f>
        <v>Not Applicable</v>
      </c>
      <c r="E53" s="32">
        <f>F40</f>
        <v>0</v>
      </c>
    </row>
    <row r="54" spans="4:5" x14ac:dyDescent="0.2">
      <c r="D54" s="32" t="str">
        <f>G39</f>
        <v>Meets</v>
      </c>
      <c r="E54" s="32">
        <f>G40</f>
        <v>0</v>
      </c>
    </row>
    <row r="55" spans="4:5" x14ac:dyDescent="0.2">
      <c r="D55" s="32" t="str">
        <f>H39</f>
        <v>Meets through  Exemption</v>
      </c>
      <c r="E55" s="32">
        <f>H40</f>
        <v>0</v>
      </c>
    </row>
    <row r="56" spans="4:5" x14ac:dyDescent="0.2">
      <c r="D56" s="32" t="str">
        <f>J39</f>
        <v>Improvements Underway</v>
      </c>
      <c r="E56" s="32">
        <f>J40</f>
        <v>0</v>
      </c>
    </row>
    <row r="57" spans="4:5" x14ac:dyDescent="0.2">
      <c r="D57" s="32" t="str">
        <f>I39</f>
        <v>Does Not Meet</v>
      </c>
      <c r="E57" s="32">
        <f>I40</f>
        <v>0</v>
      </c>
    </row>
    <row r="59" spans="4:5" x14ac:dyDescent="0.2">
      <c r="D59" s="15" t="s">
        <v>601</v>
      </c>
    </row>
    <row r="60" spans="4:5" x14ac:dyDescent="0.2">
      <c r="D60" s="32" t="str">
        <f>E39</f>
        <v>Not Assessed</v>
      </c>
      <c r="E60" s="32">
        <f>E40</f>
        <v>4</v>
      </c>
    </row>
    <row r="61" spans="4:5" x14ac:dyDescent="0.2">
      <c r="D61" s="32" t="s">
        <v>394</v>
      </c>
      <c r="E61" s="32">
        <f>F40+G40+H40</f>
        <v>0</v>
      </c>
    </row>
    <row r="62" spans="4:5" x14ac:dyDescent="0.2">
      <c r="D62" s="32" t="s">
        <v>395</v>
      </c>
      <c r="E62" s="32">
        <f>I40+J40</f>
        <v>0</v>
      </c>
    </row>
  </sheetData>
  <mergeCells count="15">
    <mergeCell ref="D42:D43"/>
    <mergeCell ref="D40:D41"/>
    <mergeCell ref="B10:C10"/>
    <mergeCell ref="A11:A13"/>
    <mergeCell ref="A30:K30"/>
    <mergeCell ref="A18:K19"/>
    <mergeCell ref="A24:K25"/>
    <mergeCell ref="A31:K32"/>
    <mergeCell ref="E4:G4"/>
    <mergeCell ref="A3:L3"/>
    <mergeCell ref="O5:R9"/>
    <mergeCell ref="E9:J9"/>
    <mergeCell ref="A7:C7"/>
    <mergeCell ref="K5:M5"/>
    <mergeCell ref="K6:M7"/>
  </mergeCells>
  <conditionalFormatting sqref="E11:E14 F11:J15">
    <cfRule type="cellIs" dxfId="4" priority="7" stopIfTrue="1" operator="equal">
      <formula>0</formula>
    </cfRule>
  </conditionalFormatting>
  <conditionalFormatting sqref="F11:J14">
    <cfRule type="expression" dxfId="3" priority="5">
      <formula>$E11="x"</formula>
    </cfRule>
  </conditionalFormatting>
  <conditionalFormatting sqref="A7">
    <cfRule type="cellIs" dxfId="2" priority="3" stopIfTrue="1" operator="equal">
      <formula>0</formula>
    </cfRule>
  </conditionalFormatting>
  <conditionalFormatting sqref="L11:L14">
    <cfRule type="expression" dxfId="1" priority="1">
      <formula>COUNTIF(E11:I11,"x")&gt;1</formula>
    </cfRule>
  </conditionalFormatting>
  <pageMargins left="1" right="0.25" top="0.5" bottom="0.7" header="0.5" footer="0.5"/>
  <pageSetup scale="56" fitToHeight="5" orientation="landscape" r:id="rId1"/>
  <headerFooter alignWithMargins="0">
    <oddFooter>Page &amp;P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E53"/>
  <sheetViews>
    <sheetView view="pageBreakPreview" zoomScaleNormal="100" workbookViewId="0">
      <selection activeCell="G20" sqref="G20"/>
    </sheetView>
  </sheetViews>
  <sheetFormatPr defaultColWidth="9.140625" defaultRowHeight="15" x14ac:dyDescent="0.2"/>
  <cols>
    <col min="1" max="1" width="12.7109375" style="17" customWidth="1"/>
    <col min="2" max="2" width="3.28515625" style="17" customWidth="1"/>
    <col min="3" max="3" width="2.42578125" style="28" customWidth="1"/>
    <col min="4" max="4" width="52.42578125" style="15" bestFit="1" customWidth="1"/>
    <col min="5" max="5" width="6" style="16" bestFit="1" customWidth="1"/>
    <col min="6" max="16384" width="9.140625" style="15"/>
  </cols>
  <sheetData>
    <row r="1" spans="1:5" ht="37.5" customHeight="1" x14ac:dyDescent="0.25">
      <c r="A1" s="578" t="s">
        <v>410</v>
      </c>
      <c r="B1" s="578"/>
      <c r="C1" s="578"/>
      <c r="D1" s="578"/>
      <c r="E1" s="578"/>
    </row>
    <row r="2" spans="1:5" s="49" customFormat="1" ht="12.75" x14ac:dyDescent="0.2">
      <c r="A2" s="271" t="s">
        <v>550</v>
      </c>
      <c r="B2" s="69"/>
      <c r="C2" s="69"/>
      <c r="D2" s="69"/>
      <c r="E2" s="68"/>
    </row>
    <row r="3" spans="1:5" ht="12" x14ac:dyDescent="0.2">
      <c r="A3" s="46"/>
      <c r="B3" s="31"/>
    </row>
    <row r="4" spans="1:5" x14ac:dyDescent="0.25">
      <c r="A4" s="105" t="s">
        <v>225</v>
      </c>
      <c r="B4" s="31"/>
      <c r="C4" s="78"/>
    </row>
    <row r="5" spans="1:5" ht="12" x14ac:dyDescent="0.2">
      <c r="A5" s="1" t="s">
        <v>227</v>
      </c>
      <c r="B5" s="579" t="s">
        <v>86</v>
      </c>
      <c r="C5" s="580"/>
      <c r="D5" s="40" t="s">
        <v>39</v>
      </c>
      <c r="E5" s="1" t="s">
        <v>214</v>
      </c>
    </row>
    <row r="6" spans="1:5" ht="12" x14ac:dyDescent="0.2">
      <c r="A6" s="585" t="s">
        <v>78</v>
      </c>
      <c r="B6" s="26">
        <v>1</v>
      </c>
      <c r="C6" s="30" t="s">
        <v>110</v>
      </c>
      <c r="D6" s="10" t="s">
        <v>109</v>
      </c>
      <c r="E6" s="269" t="str">
        <f>IF('Reclamation GP Checklist for EB'!Q12="x","Y","")</f>
        <v/>
      </c>
    </row>
    <row r="7" spans="1:5" ht="12" x14ac:dyDescent="0.2">
      <c r="A7" s="585"/>
      <c r="B7" s="18"/>
      <c r="C7" s="30" t="s">
        <v>111</v>
      </c>
      <c r="D7" s="10" t="s">
        <v>108</v>
      </c>
      <c r="E7" s="269" t="str">
        <f>IF('Reclamation GP Checklist for EB'!Q13="x","Y","")</f>
        <v/>
      </c>
    </row>
    <row r="8" spans="1:5" ht="12" x14ac:dyDescent="0.2">
      <c r="A8" s="585"/>
      <c r="B8" s="18"/>
      <c r="C8" s="30" t="s">
        <v>112</v>
      </c>
      <c r="D8" s="10" t="s">
        <v>41</v>
      </c>
      <c r="E8" s="269" t="str">
        <f>IF('Reclamation GP Checklist for EB'!Q14="x","Y","")</f>
        <v/>
      </c>
    </row>
    <row r="9" spans="1:5" ht="12" x14ac:dyDescent="0.2">
      <c r="A9" s="585"/>
      <c r="B9" s="18"/>
      <c r="C9" s="30" t="s">
        <v>113</v>
      </c>
      <c r="D9" s="10" t="s">
        <v>107</v>
      </c>
      <c r="E9" s="269" t="str">
        <f>IF('Reclamation GP Checklist for EB'!Q15="x","Y","")</f>
        <v/>
      </c>
    </row>
    <row r="10" spans="1:5" ht="12" x14ac:dyDescent="0.2">
      <c r="A10" s="585"/>
      <c r="B10" s="18"/>
      <c r="C10" s="30" t="s">
        <v>114</v>
      </c>
      <c r="D10" s="10" t="s">
        <v>106</v>
      </c>
      <c r="E10" s="269" t="str">
        <f>IF('Reclamation GP Checklist for EB'!Q16="x","Y","")</f>
        <v/>
      </c>
    </row>
    <row r="11" spans="1:5" ht="12" x14ac:dyDescent="0.2">
      <c r="A11" s="585"/>
      <c r="B11" s="45"/>
      <c r="C11" s="30" t="s">
        <v>115</v>
      </c>
      <c r="D11" s="10" t="s">
        <v>0</v>
      </c>
      <c r="E11" s="269" t="str">
        <f>IF('Reclamation GP Checklist for EB'!Q17="x","Y","")</f>
        <v/>
      </c>
    </row>
    <row r="12" spans="1:5" ht="12" x14ac:dyDescent="0.2">
      <c r="A12" s="585"/>
      <c r="B12" s="24">
        <v>2</v>
      </c>
      <c r="C12" s="30" t="s">
        <v>110</v>
      </c>
      <c r="D12" s="9" t="s">
        <v>42</v>
      </c>
      <c r="E12" s="269" t="str">
        <f>IF('Reclamation GP Checklist for EB'!Q19="x","Y","")</f>
        <v/>
      </c>
    </row>
    <row r="13" spans="1:5" ht="12" x14ac:dyDescent="0.2">
      <c r="A13" s="585"/>
      <c r="B13" s="23"/>
      <c r="C13" s="30" t="s">
        <v>111</v>
      </c>
      <c r="D13" s="9" t="s">
        <v>43</v>
      </c>
      <c r="E13" s="269" t="str">
        <f>IF('Reclamation GP Checklist for EB'!Q20="x","Y","")</f>
        <v/>
      </c>
    </row>
    <row r="14" spans="1:5" ht="12" x14ac:dyDescent="0.2">
      <c r="A14" s="585"/>
      <c r="B14" s="23"/>
      <c r="C14" s="30" t="s">
        <v>112</v>
      </c>
      <c r="D14" s="9" t="s">
        <v>69</v>
      </c>
      <c r="E14" s="269" t="str">
        <f>IF('Reclamation GP Checklist for EB'!Q21="x","Y","")</f>
        <v/>
      </c>
    </row>
    <row r="15" spans="1:5" ht="12" x14ac:dyDescent="0.2">
      <c r="A15" s="585"/>
      <c r="B15" s="25"/>
      <c r="C15" s="30" t="s">
        <v>113</v>
      </c>
      <c r="D15" s="9" t="s">
        <v>68</v>
      </c>
      <c r="E15" s="269" t="str">
        <f>IF('Reclamation GP Checklist for EB'!Q22="x","Y","")</f>
        <v/>
      </c>
    </row>
    <row r="16" spans="1:5" ht="12" customHeight="1" x14ac:dyDescent="0.2">
      <c r="A16" s="586" t="s">
        <v>88</v>
      </c>
      <c r="B16" s="24">
        <v>1</v>
      </c>
      <c r="C16" s="12"/>
      <c r="D16" s="3" t="s">
        <v>44</v>
      </c>
      <c r="E16" s="269" t="str">
        <f>IF('Reclamation GP Checklist for EB'!Q23="x","Y","")</f>
        <v/>
      </c>
    </row>
    <row r="17" spans="1:5" ht="12" x14ac:dyDescent="0.2">
      <c r="A17" s="587"/>
      <c r="B17" s="24">
        <v>2</v>
      </c>
      <c r="C17" s="26"/>
      <c r="D17" s="2" t="s">
        <v>28</v>
      </c>
      <c r="E17" s="269" t="str">
        <f>IF('Reclamation GP Checklist for EB'!Q25="x","Y","")</f>
        <v/>
      </c>
    </row>
    <row r="18" spans="1:5" ht="12" x14ac:dyDescent="0.2">
      <c r="A18" s="587"/>
      <c r="B18" s="24">
        <v>3</v>
      </c>
      <c r="C18" s="26" t="s">
        <v>110</v>
      </c>
      <c r="D18" s="20" t="s">
        <v>30</v>
      </c>
      <c r="E18" s="269" t="str">
        <f>IF('Reclamation GP Checklist for EB'!Q28="x","Y","")</f>
        <v/>
      </c>
    </row>
    <row r="19" spans="1:5" ht="12" x14ac:dyDescent="0.2">
      <c r="A19" s="587"/>
      <c r="B19" s="25"/>
      <c r="C19" s="30" t="s">
        <v>111</v>
      </c>
      <c r="D19" s="9" t="s">
        <v>31</v>
      </c>
      <c r="E19" s="269" t="str">
        <f>IF('Reclamation GP Checklist for EB'!Q29="x","Y","")</f>
        <v>Y</v>
      </c>
    </row>
    <row r="20" spans="1:5" ht="12" x14ac:dyDescent="0.2">
      <c r="A20" s="587"/>
      <c r="B20" s="7">
        <v>4</v>
      </c>
      <c r="C20" s="30"/>
      <c r="D20" s="9" t="s">
        <v>64</v>
      </c>
      <c r="E20" s="269" t="str">
        <f>IF('Reclamation GP Checklist for EB'!Q30="x","Y","")</f>
        <v/>
      </c>
    </row>
    <row r="21" spans="1:5" ht="12" x14ac:dyDescent="0.2">
      <c r="A21" s="587"/>
      <c r="B21" s="24">
        <v>5</v>
      </c>
      <c r="C21" s="30" t="s">
        <v>110</v>
      </c>
      <c r="D21" s="5" t="s">
        <v>45</v>
      </c>
      <c r="E21" s="269" t="str">
        <f>IF('Reclamation GP Checklist for EB'!Q31="x","Y","")</f>
        <v/>
      </c>
    </row>
    <row r="22" spans="1:5" ht="12" x14ac:dyDescent="0.2">
      <c r="A22" s="588"/>
      <c r="B22" s="25"/>
      <c r="C22" s="30" t="s">
        <v>111</v>
      </c>
      <c r="D22" s="5" t="s">
        <v>46</v>
      </c>
      <c r="E22" s="269" t="str">
        <f>IF('Reclamation GP Checklist for EB'!Q32="x","Y","")</f>
        <v/>
      </c>
    </row>
    <row r="23" spans="1:5" ht="12" customHeight="1" x14ac:dyDescent="0.2">
      <c r="A23" s="589" t="s">
        <v>87</v>
      </c>
      <c r="B23" s="24">
        <v>1</v>
      </c>
      <c r="C23" s="26" t="s">
        <v>110</v>
      </c>
      <c r="D23" s="2" t="s">
        <v>61</v>
      </c>
      <c r="E23" s="269" t="str">
        <f>IF('Reclamation GP Checklist for EB'!Q33="x","Y","")</f>
        <v/>
      </c>
    </row>
    <row r="24" spans="1:5" ht="12" x14ac:dyDescent="0.2">
      <c r="A24" s="590"/>
      <c r="B24" s="23"/>
      <c r="C24" s="30" t="s">
        <v>111</v>
      </c>
      <c r="D24" s="5" t="s">
        <v>47</v>
      </c>
      <c r="E24" s="269" t="str">
        <f>IF('Reclamation GP Checklist for EB'!Q36="x","Y","")</f>
        <v/>
      </c>
    </row>
    <row r="25" spans="1:5" ht="12" x14ac:dyDescent="0.2">
      <c r="A25" s="590"/>
      <c r="B25" s="26">
        <v>2</v>
      </c>
      <c r="C25" s="30"/>
      <c r="D25" s="5" t="s">
        <v>122</v>
      </c>
      <c r="E25" s="269" t="str">
        <f>IF('Reclamation GP Checklist for EB'!Q37="x","Y","")</f>
        <v/>
      </c>
    </row>
    <row r="26" spans="1:5" ht="12" x14ac:dyDescent="0.2">
      <c r="A26" s="590"/>
      <c r="B26" s="24">
        <v>3</v>
      </c>
      <c r="C26" s="30" t="s">
        <v>110</v>
      </c>
      <c r="D26" s="9" t="s">
        <v>48</v>
      </c>
      <c r="E26" s="269" t="str">
        <f>IF('Reclamation GP Checklist for EB'!Q38="x","Y","")</f>
        <v/>
      </c>
    </row>
    <row r="27" spans="1:5" ht="12" x14ac:dyDescent="0.2">
      <c r="A27" s="590"/>
      <c r="B27" s="25"/>
      <c r="C27" s="30" t="s">
        <v>111</v>
      </c>
      <c r="D27" s="9" t="s">
        <v>49</v>
      </c>
      <c r="E27" s="269" t="str">
        <f>IF('Reclamation GP Checklist for EB'!Q39="x","Y","")</f>
        <v/>
      </c>
    </row>
    <row r="28" spans="1:5" ht="12" customHeight="1" x14ac:dyDescent="0.2">
      <c r="A28" s="591"/>
      <c r="B28" s="7">
        <v>4</v>
      </c>
      <c r="C28" s="30"/>
      <c r="D28" s="10" t="s">
        <v>58</v>
      </c>
      <c r="E28" s="269" t="str">
        <f>IF('Reclamation GP Checklist for EB'!Q40="x","Y","")</f>
        <v/>
      </c>
    </row>
    <row r="29" spans="1:5" ht="12" customHeight="1" x14ac:dyDescent="0.2">
      <c r="A29" s="582" t="s">
        <v>89</v>
      </c>
      <c r="B29" s="24">
        <v>1</v>
      </c>
      <c r="C29" s="30" t="s">
        <v>110</v>
      </c>
      <c r="D29" s="5" t="s">
        <v>50</v>
      </c>
      <c r="E29" s="269" t="str">
        <f>IF('Reclamation GP Checklist for EB'!Q41="x","Y","")</f>
        <v/>
      </c>
    </row>
    <row r="30" spans="1:5" ht="12" x14ac:dyDescent="0.2">
      <c r="A30" s="583"/>
      <c r="B30" s="25"/>
      <c r="C30" s="30" t="s">
        <v>111</v>
      </c>
      <c r="D30" s="5" t="s">
        <v>51</v>
      </c>
      <c r="E30" s="269" t="str">
        <f>IF('Reclamation GP Checklist for EB'!Q42="x","Y","")</f>
        <v/>
      </c>
    </row>
    <row r="31" spans="1:5" ht="12" x14ac:dyDescent="0.2">
      <c r="A31" s="583"/>
      <c r="B31" s="24">
        <v>2</v>
      </c>
      <c r="C31" s="30" t="s">
        <v>110</v>
      </c>
      <c r="D31" s="5" t="s">
        <v>52</v>
      </c>
      <c r="E31" s="269" t="str">
        <f>IF('Reclamation GP Checklist for EB'!Q43="x","Y","")</f>
        <v/>
      </c>
    </row>
    <row r="32" spans="1:5" ht="12" x14ac:dyDescent="0.2">
      <c r="A32" s="583"/>
      <c r="B32" s="23"/>
      <c r="C32" s="30" t="s">
        <v>111</v>
      </c>
      <c r="D32" s="5" t="s">
        <v>53</v>
      </c>
      <c r="E32" s="269" t="str">
        <f>IF('Reclamation GP Checklist for EB'!Q44="x","Y","")</f>
        <v/>
      </c>
    </row>
    <row r="33" spans="1:5" ht="12" x14ac:dyDescent="0.2">
      <c r="A33" s="583"/>
      <c r="B33" s="25"/>
      <c r="C33" s="30" t="s">
        <v>112</v>
      </c>
      <c r="D33" s="5" t="s">
        <v>54</v>
      </c>
      <c r="E33" s="269" t="str">
        <f>IF('Reclamation GP Checklist for EB'!Q45="x","Y","")</f>
        <v/>
      </c>
    </row>
    <row r="34" spans="1:5" ht="12" x14ac:dyDescent="0.2">
      <c r="A34" s="583"/>
      <c r="B34" s="7">
        <v>3</v>
      </c>
      <c r="C34" s="30"/>
      <c r="D34" s="9" t="s">
        <v>33</v>
      </c>
      <c r="E34" s="269" t="str">
        <f>IF('Reclamation GP Checklist for EB'!Q46="x","Y","")</f>
        <v/>
      </c>
    </row>
    <row r="35" spans="1:5" ht="12" x14ac:dyDescent="0.2">
      <c r="A35" s="583"/>
      <c r="B35" s="7">
        <v>4</v>
      </c>
      <c r="C35" s="30"/>
      <c r="D35" s="5" t="s">
        <v>63</v>
      </c>
      <c r="E35" s="269" t="str">
        <f>IF('Reclamation GP Checklist for EB'!Q47="x","Y","")</f>
        <v/>
      </c>
    </row>
    <row r="36" spans="1:5" ht="12" x14ac:dyDescent="0.2">
      <c r="A36" s="584"/>
      <c r="B36" s="7">
        <v>5</v>
      </c>
      <c r="C36" s="30"/>
      <c r="D36" s="9" t="s">
        <v>74</v>
      </c>
      <c r="E36" s="269" t="str">
        <f>IF('Reclamation GP Checklist for EB'!Q48="x","Y","")</f>
        <v/>
      </c>
    </row>
    <row r="37" spans="1:5" ht="12" x14ac:dyDescent="0.2">
      <c r="A37" s="581" t="s">
        <v>93</v>
      </c>
      <c r="B37" s="24">
        <v>1</v>
      </c>
      <c r="C37" s="19" t="s">
        <v>110</v>
      </c>
      <c r="D37" s="10" t="s">
        <v>56</v>
      </c>
      <c r="E37" s="269" t="str">
        <f>IF('Reclamation GP Checklist for EB'!Q49="x","Y","")</f>
        <v/>
      </c>
    </row>
    <row r="38" spans="1:5" ht="12" x14ac:dyDescent="0.2">
      <c r="A38" s="581"/>
      <c r="B38" s="25"/>
      <c r="C38" s="30" t="s">
        <v>111</v>
      </c>
      <c r="D38" s="10" t="s">
        <v>57</v>
      </c>
      <c r="E38" s="269" t="str">
        <f>IF('Reclamation GP Checklist for EB'!Q50="x","Y","")</f>
        <v/>
      </c>
    </row>
    <row r="39" spans="1:5" ht="12" x14ac:dyDescent="0.2">
      <c r="A39" s="581"/>
      <c r="B39" s="24">
        <v>2</v>
      </c>
      <c r="C39" s="30" t="s">
        <v>110</v>
      </c>
      <c r="D39" s="9" t="s">
        <v>7</v>
      </c>
      <c r="E39" s="269" t="str">
        <f>IF('Reclamation GP Checklist for EB'!Q51="x","Y","")</f>
        <v/>
      </c>
    </row>
    <row r="40" spans="1:5" ht="12" x14ac:dyDescent="0.2">
      <c r="A40" s="581"/>
      <c r="B40" s="25"/>
      <c r="C40" s="30" t="s">
        <v>111</v>
      </c>
      <c r="D40" s="9" t="s">
        <v>8</v>
      </c>
      <c r="E40" s="269" t="str">
        <f>IF('Reclamation GP Checklist for EB'!Q52="x","Y","")</f>
        <v/>
      </c>
    </row>
    <row r="41" spans="1:5" ht="12" x14ac:dyDescent="0.2">
      <c r="A41" s="581"/>
      <c r="B41" s="24">
        <v>3</v>
      </c>
      <c r="C41" s="30" t="s">
        <v>110</v>
      </c>
      <c r="D41" s="10" t="s">
        <v>10</v>
      </c>
      <c r="E41" s="269" t="str">
        <f>IF('Reclamation GP Checklist for EB'!Q53="x","Y","")</f>
        <v/>
      </c>
    </row>
    <row r="42" spans="1:5" ht="12" x14ac:dyDescent="0.2">
      <c r="A42" s="581"/>
      <c r="B42" s="25"/>
      <c r="C42" s="26" t="s">
        <v>111</v>
      </c>
      <c r="D42" s="8" t="s">
        <v>11</v>
      </c>
      <c r="E42" s="269" t="str">
        <f>IF('Reclamation GP Checklist for EB'!Q54="x","Y","")</f>
        <v/>
      </c>
    </row>
    <row r="43" spans="1:5" ht="12" x14ac:dyDescent="0.2">
      <c r="A43" s="581"/>
      <c r="B43" s="7">
        <v>4</v>
      </c>
      <c r="C43" s="30"/>
      <c r="D43" s="9" t="s">
        <v>71</v>
      </c>
      <c r="E43" s="269" t="str">
        <f>IF('Reclamation GP Checklist for EB'!Q56="x","Y","")</f>
        <v/>
      </c>
    </row>
    <row r="44" spans="1:5" ht="12" x14ac:dyDescent="0.2">
      <c r="A44" s="581"/>
      <c r="B44" s="24">
        <v>5</v>
      </c>
      <c r="C44" s="30" t="s">
        <v>110</v>
      </c>
      <c r="D44" s="9" t="s">
        <v>12</v>
      </c>
      <c r="E44" s="269" t="str">
        <f>IF('Reclamation GP Checklist for EB'!Q57="x","Y","")</f>
        <v/>
      </c>
    </row>
    <row r="45" spans="1:5" ht="12" x14ac:dyDescent="0.2">
      <c r="A45" s="581"/>
      <c r="B45" s="25"/>
      <c r="C45" s="33" t="s">
        <v>111</v>
      </c>
      <c r="D45" s="9" t="s">
        <v>13</v>
      </c>
      <c r="E45" s="269" t="str">
        <f>IF('Reclamation GP Checklist for EB'!Q58="x","Y","")</f>
        <v/>
      </c>
    </row>
    <row r="46" spans="1:5" ht="12" x14ac:dyDescent="0.2">
      <c r="A46" s="581"/>
      <c r="B46" s="26">
        <v>6</v>
      </c>
      <c r="C46" s="30" t="s">
        <v>110</v>
      </c>
      <c r="D46" s="5" t="s">
        <v>405</v>
      </c>
      <c r="E46" s="269" t="str">
        <f>IF('Reclamation GP Checklist for EB'!Q59="x","Y","")</f>
        <v/>
      </c>
    </row>
    <row r="47" spans="1:5" ht="12" x14ac:dyDescent="0.2">
      <c r="A47" s="581"/>
      <c r="B47" s="27"/>
      <c r="C47" s="30" t="s">
        <v>111</v>
      </c>
      <c r="D47" s="5" t="s">
        <v>406</v>
      </c>
      <c r="E47" s="269" t="str">
        <f>IF('Reclamation GP Checklist for EB'!Q60="x","Y","")</f>
        <v/>
      </c>
    </row>
    <row r="49" spans="1:5" ht="15.75" x14ac:dyDescent="0.25">
      <c r="A49" s="105" t="s">
        <v>404</v>
      </c>
    </row>
    <row r="50" spans="1:5" ht="12" customHeight="1" x14ac:dyDescent="0.2">
      <c r="A50" s="573" t="s">
        <v>1</v>
      </c>
      <c r="B50" s="24">
        <v>1</v>
      </c>
      <c r="C50" s="30" t="s">
        <v>110</v>
      </c>
      <c r="D50" s="9" t="s">
        <v>3</v>
      </c>
      <c r="E50" s="269" t="str">
        <f>IF('Reclamation RS Checklist for EB'!O11="x","Y","")</f>
        <v/>
      </c>
    </row>
    <row r="51" spans="1:5" ht="12" customHeight="1" x14ac:dyDescent="0.2">
      <c r="A51" s="574"/>
      <c r="B51" s="25"/>
      <c r="C51" s="30" t="s">
        <v>111</v>
      </c>
      <c r="D51" s="9" t="s">
        <v>2</v>
      </c>
      <c r="E51" s="269" t="str">
        <f>IF('Reclamation RS Checklist for EB'!O12="x","Y","")</f>
        <v/>
      </c>
    </row>
    <row r="52" spans="1:5" ht="12" customHeight="1" x14ac:dyDescent="0.2">
      <c r="A52" s="575"/>
      <c r="B52" s="7">
        <v>2</v>
      </c>
      <c r="C52" s="30"/>
      <c r="D52" s="9" t="s">
        <v>117</v>
      </c>
      <c r="E52" s="269" t="str">
        <f>IF('Reclamation RS Checklist for EB'!O13="x","Y","")</f>
        <v/>
      </c>
    </row>
    <row r="53" spans="1:5" ht="25.5" x14ac:dyDescent="0.2">
      <c r="A53" s="101" t="s">
        <v>89</v>
      </c>
      <c r="B53" s="25">
        <v>1</v>
      </c>
      <c r="C53" s="93"/>
      <c r="D53" s="5" t="s">
        <v>233</v>
      </c>
      <c r="E53" s="269" t="str">
        <f>IF('Reclamation RS Checklist for EB'!O14="x","Y","")</f>
        <v/>
      </c>
    </row>
  </sheetData>
  <mergeCells count="8">
    <mergeCell ref="A50:A52"/>
    <mergeCell ref="A1:E1"/>
    <mergeCell ref="B5:C5"/>
    <mergeCell ref="A37:A47"/>
    <mergeCell ref="A29:A36"/>
    <mergeCell ref="A6:A15"/>
    <mergeCell ref="A16:A22"/>
    <mergeCell ref="A23:A28"/>
  </mergeCells>
  <phoneticPr fontId="22" type="noConversion"/>
  <conditionalFormatting sqref="C37">
    <cfRule type="cellIs" dxfId="0" priority="1" stopIfTrue="1" operator="equal">
      <formula>0</formula>
    </cfRule>
  </conditionalFormatting>
  <pageMargins left="1" right="0.25" top="0.75" bottom="0.7" header="0.5" footer="0.5"/>
  <pageSetup orientation="portrait" r:id="rId1"/>
  <headerFooter alignWithMargins="0">
    <oddFooter>Page &amp;P of &amp;N</oddFooter>
  </headerFooter>
  <rowBreaks count="1" manualBreakCount="1">
    <brk id="34"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AR525"/>
  <sheetViews>
    <sheetView showGridLines="0" view="pageBreakPreview" zoomScaleNormal="96" zoomScaleSheetLayoutView="100" workbookViewId="0">
      <selection activeCell="I9" sqref="I9:I11"/>
    </sheetView>
  </sheetViews>
  <sheetFormatPr defaultRowHeight="12.75" x14ac:dyDescent="0.2"/>
  <cols>
    <col min="1" max="1" width="7.42578125" style="219" customWidth="1"/>
    <col min="2" max="2" width="3.42578125" style="219" customWidth="1"/>
    <col min="3" max="3" width="1.7109375" style="219" customWidth="1"/>
    <col min="4" max="4" width="12.28515625" style="219" customWidth="1"/>
    <col min="5" max="5" width="1.42578125" style="219" customWidth="1"/>
    <col min="6" max="6" width="32.28515625" style="219" customWidth="1"/>
    <col min="7" max="7" width="3.28515625" style="219" customWidth="1"/>
    <col min="8" max="8" width="31.7109375" style="219" customWidth="1"/>
    <col min="9" max="9" width="10.5703125" style="219" customWidth="1"/>
    <col min="10" max="10" width="10.28515625" style="219" bestFit="1" customWidth="1"/>
    <col min="11" max="11" width="9.7109375" style="219" customWidth="1"/>
    <col min="12" max="12" width="12.5703125" style="219" customWidth="1"/>
    <col min="13" max="13" width="15.140625" style="219" hidden="1" customWidth="1"/>
    <col min="14" max="14" width="27.140625" style="348" customWidth="1"/>
    <col min="15" max="15" width="23.5703125" style="219" customWidth="1"/>
    <col min="16" max="17" width="5" style="171" customWidth="1"/>
    <col min="18" max="21" width="3.42578125" style="170" customWidth="1"/>
    <col min="22" max="22" width="29.85546875" style="171" customWidth="1"/>
    <col min="23" max="23" width="3.140625" style="171" bestFit="1" customWidth="1"/>
    <col min="24" max="24" width="3" style="171" bestFit="1" customWidth="1"/>
    <col min="25" max="25" width="54.5703125" style="171" bestFit="1" customWidth="1"/>
    <col min="26" max="33" width="3" style="171" bestFit="1" customWidth="1"/>
    <col min="34" max="34" width="3" style="171" customWidth="1"/>
    <col min="35" max="39" width="3" style="171" bestFit="1" customWidth="1"/>
    <col min="40" max="40" width="3" style="171" customWidth="1"/>
    <col min="41" max="41" width="32.7109375" style="171" bestFit="1" customWidth="1"/>
    <col min="42" max="43" width="23.140625" style="171" bestFit="1" customWidth="1"/>
    <col min="44" max="44" width="12.7109375" style="171" bestFit="1" customWidth="1"/>
    <col min="45" max="242" width="9.140625" style="171"/>
    <col min="243" max="243" width="7.42578125" style="171" customWidth="1"/>
    <col min="244" max="244" width="3.42578125" style="171" customWidth="1"/>
    <col min="245" max="245" width="1.7109375" style="171" customWidth="1"/>
    <col min="246" max="246" width="12.28515625" style="171" customWidth="1"/>
    <col min="247" max="247" width="1.42578125" style="171" customWidth="1"/>
    <col min="248" max="248" width="32.28515625" style="171" customWidth="1"/>
    <col min="249" max="249" width="3.28515625" style="171" customWidth="1"/>
    <col min="250" max="250" width="31.7109375" style="171" customWidth="1"/>
    <col min="251" max="251" width="10.5703125" style="171" customWidth="1"/>
    <col min="252" max="252" width="9.85546875" style="171" customWidth="1"/>
    <col min="253" max="253" width="9.7109375" style="171" customWidth="1"/>
    <col min="254" max="254" width="12.5703125" style="171" customWidth="1"/>
    <col min="255" max="255" width="15.140625" style="171" customWidth="1"/>
    <col min="256" max="256" width="27.140625" style="171" customWidth="1"/>
    <col min="257" max="257" width="23.5703125" style="171" customWidth="1"/>
    <col min="258" max="258" width="5" style="171" customWidth="1"/>
    <col min="259" max="274" width="0" style="171" hidden="1" customWidth="1"/>
    <col min="275" max="275" width="9.140625" style="171" customWidth="1"/>
    <col min="276" max="498" width="9.140625" style="171"/>
    <col min="499" max="499" width="7.42578125" style="171" customWidth="1"/>
    <col min="500" max="500" width="3.42578125" style="171" customWidth="1"/>
    <col min="501" max="501" width="1.7109375" style="171" customWidth="1"/>
    <col min="502" max="502" width="12.28515625" style="171" customWidth="1"/>
    <col min="503" max="503" width="1.42578125" style="171" customWidth="1"/>
    <col min="504" max="504" width="32.28515625" style="171" customWidth="1"/>
    <col min="505" max="505" width="3.28515625" style="171" customWidth="1"/>
    <col min="506" max="506" width="31.7109375" style="171" customWidth="1"/>
    <col min="507" max="507" width="10.5703125" style="171" customWidth="1"/>
    <col min="508" max="508" width="9.85546875" style="171" customWidth="1"/>
    <col min="509" max="509" width="9.7109375" style="171" customWidth="1"/>
    <col min="510" max="510" width="12.5703125" style="171" customWidth="1"/>
    <col min="511" max="511" width="15.140625" style="171" customWidth="1"/>
    <col min="512" max="512" width="27.140625" style="171" customWidth="1"/>
    <col min="513" max="513" width="23.5703125" style="171" customWidth="1"/>
    <col min="514" max="514" width="5" style="171" customWidth="1"/>
    <col min="515" max="530" width="0" style="171" hidden="1" customWidth="1"/>
    <col min="531" max="531" width="9.140625" style="171" customWidth="1"/>
    <col min="532" max="754" width="9.140625" style="171"/>
    <col min="755" max="755" width="7.42578125" style="171" customWidth="1"/>
    <col min="756" max="756" width="3.42578125" style="171" customWidth="1"/>
    <col min="757" max="757" width="1.7109375" style="171" customWidth="1"/>
    <col min="758" max="758" width="12.28515625" style="171" customWidth="1"/>
    <col min="759" max="759" width="1.42578125" style="171" customWidth="1"/>
    <col min="760" max="760" width="32.28515625" style="171" customWidth="1"/>
    <col min="761" max="761" width="3.28515625" style="171" customWidth="1"/>
    <col min="762" max="762" width="31.7109375" style="171" customWidth="1"/>
    <col min="763" max="763" width="10.5703125" style="171" customWidth="1"/>
    <col min="764" max="764" width="9.85546875" style="171" customWidth="1"/>
    <col min="765" max="765" width="9.7109375" style="171" customWidth="1"/>
    <col min="766" max="766" width="12.5703125" style="171" customWidth="1"/>
    <col min="767" max="767" width="15.140625" style="171" customWidth="1"/>
    <col min="768" max="768" width="27.140625" style="171" customWidth="1"/>
    <col min="769" max="769" width="23.5703125" style="171" customWidth="1"/>
    <col min="770" max="770" width="5" style="171" customWidth="1"/>
    <col min="771" max="786" width="0" style="171" hidden="1" customWidth="1"/>
    <col min="787" max="787" width="9.140625" style="171" customWidth="1"/>
    <col min="788" max="1010" width="9.140625" style="171"/>
    <col min="1011" max="1011" width="7.42578125" style="171" customWidth="1"/>
    <col min="1012" max="1012" width="3.42578125" style="171" customWidth="1"/>
    <col min="1013" max="1013" width="1.7109375" style="171" customWidth="1"/>
    <col min="1014" max="1014" width="12.28515625" style="171" customWidth="1"/>
    <col min="1015" max="1015" width="1.42578125" style="171" customWidth="1"/>
    <col min="1016" max="1016" width="32.28515625" style="171" customWidth="1"/>
    <col min="1017" max="1017" width="3.28515625" style="171" customWidth="1"/>
    <col min="1018" max="1018" width="31.7109375" style="171" customWidth="1"/>
    <col min="1019" max="1019" width="10.5703125" style="171" customWidth="1"/>
    <col min="1020" max="1020" width="9.85546875" style="171" customWidth="1"/>
    <col min="1021" max="1021" width="9.7109375" style="171" customWidth="1"/>
    <col min="1022" max="1022" width="12.5703125" style="171" customWidth="1"/>
    <col min="1023" max="1023" width="15.140625" style="171" customWidth="1"/>
    <col min="1024" max="1024" width="27.140625" style="171" customWidth="1"/>
    <col min="1025" max="1025" width="23.5703125" style="171" customWidth="1"/>
    <col min="1026" max="1026" width="5" style="171" customWidth="1"/>
    <col min="1027" max="1042" width="0" style="171" hidden="1" customWidth="1"/>
    <col min="1043" max="1043" width="9.140625" style="171" customWidth="1"/>
    <col min="1044" max="1266" width="9.140625" style="171"/>
    <col min="1267" max="1267" width="7.42578125" style="171" customWidth="1"/>
    <col min="1268" max="1268" width="3.42578125" style="171" customWidth="1"/>
    <col min="1269" max="1269" width="1.7109375" style="171" customWidth="1"/>
    <col min="1270" max="1270" width="12.28515625" style="171" customWidth="1"/>
    <col min="1271" max="1271" width="1.42578125" style="171" customWidth="1"/>
    <col min="1272" max="1272" width="32.28515625" style="171" customWidth="1"/>
    <col min="1273" max="1273" width="3.28515625" style="171" customWidth="1"/>
    <col min="1274" max="1274" width="31.7109375" style="171" customWidth="1"/>
    <col min="1275" max="1275" width="10.5703125" style="171" customWidth="1"/>
    <col min="1276" max="1276" width="9.85546875" style="171" customWidth="1"/>
    <col min="1277" max="1277" width="9.7109375" style="171" customWidth="1"/>
    <col min="1278" max="1278" width="12.5703125" style="171" customWidth="1"/>
    <col min="1279" max="1279" width="15.140625" style="171" customWidth="1"/>
    <col min="1280" max="1280" width="27.140625" style="171" customWidth="1"/>
    <col min="1281" max="1281" width="23.5703125" style="171" customWidth="1"/>
    <col min="1282" max="1282" width="5" style="171" customWidth="1"/>
    <col min="1283" max="1298" width="0" style="171" hidden="1" customWidth="1"/>
    <col min="1299" max="1299" width="9.140625" style="171" customWidth="1"/>
    <col min="1300" max="1522" width="9.140625" style="171"/>
    <col min="1523" max="1523" width="7.42578125" style="171" customWidth="1"/>
    <col min="1524" max="1524" width="3.42578125" style="171" customWidth="1"/>
    <col min="1525" max="1525" width="1.7109375" style="171" customWidth="1"/>
    <col min="1526" max="1526" width="12.28515625" style="171" customWidth="1"/>
    <col min="1527" max="1527" width="1.42578125" style="171" customWidth="1"/>
    <col min="1528" max="1528" width="32.28515625" style="171" customWidth="1"/>
    <col min="1529" max="1529" width="3.28515625" style="171" customWidth="1"/>
    <col min="1530" max="1530" width="31.7109375" style="171" customWidth="1"/>
    <col min="1531" max="1531" width="10.5703125" style="171" customWidth="1"/>
    <col min="1532" max="1532" width="9.85546875" style="171" customWidth="1"/>
    <col min="1533" max="1533" width="9.7109375" style="171" customWidth="1"/>
    <col min="1534" max="1534" width="12.5703125" style="171" customWidth="1"/>
    <col min="1535" max="1535" width="15.140625" style="171" customWidth="1"/>
    <col min="1536" max="1536" width="27.140625" style="171" customWidth="1"/>
    <col min="1537" max="1537" width="23.5703125" style="171" customWidth="1"/>
    <col min="1538" max="1538" width="5" style="171" customWidth="1"/>
    <col min="1539" max="1554" width="0" style="171" hidden="1" customWidth="1"/>
    <col min="1555" max="1555" width="9.140625" style="171" customWidth="1"/>
    <col min="1556" max="1778" width="9.140625" style="171"/>
    <col min="1779" max="1779" width="7.42578125" style="171" customWidth="1"/>
    <col min="1780" max="1780" width="3.42578125" style="171" customWidth="1"/>
    <col min="1781" max="1781" width="1.7109375" style="171" customWidth="1"/>
    <col min="1782" max="1782" width="12.28515625" style="171" customWidth="1"/>
    <col min="1783" max="1783" width="1.42578125" style="171" customWidth="1"/>
    <col min="1784" max="1784" width="32.28515625" style="171" customWidth="1"/>
    <col min="1785" max="1785" width="3.28515625" style="171" customWidth="1"/>
    <col min="1786" max="1786" width="31.7109375" style="171" customWidth="1"/>
    <col min="1787" max="1787" width="10.5703125" style="171" customWidth="1"/>
    <col min="1788" max="1788" width="9.85546875" style="171" customWidth="1"/>
    <col min="1789" max="1789" width="9.7109375" style="171" customWidth="1"/>
    <col min="1790" max="1790" width="12.5703125" style="171" customWidth="1"/>
    <col min="1791" max="1791" width="15.140625" style="171" customWidth="1"/>
    <col min="1792" max="1792" width="27.140625" style="171" customWidth="1"/>
    <col min="1793" max="1793" width="23.5703125" style="171" customWidth="1"/>
    <col min="1794" max="1794" width="5" style="171" customWidth="1"/>
    <col min="1795" max="1810" width="0" style="171" hidden="1" customWidth="1"/>
    <col min="1811" max="1811" width="9.140625" style="171" customWidth="1"/>
    <col min="1812" max="2034" width="9.140625" style="171"/>
    <col min="2035" max="2035" width="7.42578125" style="171" customWidth="1"/>
    <col min="2036" max="2036" width="3.42578125" style="171" customWidth="1"/>
    <col min="2037" max="2037" width="1.7109375" style="171" customWidth="1"/>
    <col min="2038" max="2038" width="12.28515625" style="171" customWidth="1"/>
    <col min="2039" max="2039" width="1.42578125" style="171" customWidth="1"/>
    <col min="2040" max="2040" width="32.28515625" style="171" customWidth="1"/>
    <col min="2041" max="2041" width="3.28515625" style="171" customWidth="1"/>
    <col min="2042" max="2042" width="31.7109375" style="171" customWidth="1"/>
    <col min="2043" max="2043" width="10.5703125" style="171" customWidth="1"/>
    <col min="2044" max="2044" width="9.85546875" style="171" customWidth="1"/>
    <col min="2045" max="2045" width="9.7109375" style="171" customWidth="1"/>
    <col min="2046" max="2046" width="12.5703125" style="171" customWidth="1"/>
    <col min="2047" max="2047" width="15.140625" style="171" customWidth="1"/>
    <col min="2048" max="2048" width="27.140625" style="171" customWidth="1"/>
    <col min="2049" max="2049" width="23.5703125" style="171" customWidth="1"/>
    <col min="2050" max="2050" width="5" style="171" customWidth="1"/>
    <col min="2051" max="2066" width="0" style="171" hidden="1" customWidth="1"/>
    <col min="2067" max="2067" width="9.140625" style="171" customWidth="1"/>
    <col min="2068" max="2290" width="9.140625" style="171"/>
    <col min="2291" max="2291" width="7.42578125" style="171" customWidth="1"/>
    <col min="2292" max="2292" width="3.42578125" style="171" customWidth="1"/>
    <col min="2293" max="2293" width="1.7109375" style="171" customWidth="1"/>
    <col min="2294" max="2294" width="12.28515625" style="171" customWidth="1"/>
    <col min="2295" max="2295" width="1.42578125" style="171" customWidth="1"/>
    <col min="2296" max="2296" width="32.28515625" style="171" customWidth="1"/>
    <col min="2297" max="2297" width="3.28515625" style="171" customWidth="1"/>
    <col min="2298" max="2298" width="31.7109375" style="171" customWidth="1"/>
    <col min="2299" max="2299" width="10.5703125" style="171" customWidth="1"/>
    <col min="2300" max="2300" width="9.85546875" style="171" customWidth="1"/>
    <col min="2301" max="2301" width="9.7109375" style="171" customWidth="1"/>
    <col min="2302" max="2302" width="12.5703125" style="171" customWidth="1"/>
    <col min="2303" max="2303" width="15.140625" style="171" customWidth="1"/>
    <col min="2304" max="2304" width="27.140625" style="171" customWidth="1"/>
    <col min="2305" max="2305" width="23.5703125" style="171" customWidth="1"/>
    <col min="2306" max="2306" width="5" style="171" customWidth="1"/>
    <col min="2307" max="2322" width="0" style="171" hidden="1" customWidth="1"/>
    <col min="2323" max="2323" width="9.140625" style="171" customWidth="1"/>
    <col min="2324" max="2546" width="9.140625" style="171"/>
    <col min="2547" max="2547" width="7.42578125" style="171" customWidth="1"/>
    <col min="2548" max="2548" width="3.42578125" style="171" customWidth="1"/>
    <col min="2549" max="2549" width="1.7109375" style="171" customWidth="1"/>
    <col min="2550" max="2550" width="12.28515625" style="171" customWidth="1"/>
    <col min="2551" max="2551" width="1.42578125" style="171" customWidth="1"/>
    <col min="2552" max="2552" width="32.28515625" style="171" customWidth="1"/>
    <col min="2553" max="2553" width="3.28515625" style="171" customWidth="1"/>
    <col min="2554" max="2554" width="31.7109375" style="171" customWidth="1"/>
    <col min="2555" max="2555" width="10.5703125" style="171" customWidth="1"/>
    <col min="2556" max="2556" width="9.85546875" style="171" customWidth="1"/>
    <col min="2557" max="2557" width="9.7109375" style="171" customWidth="1"/>
    <col min="2558" max="2558" width="12.5703125" style="171" customWidth="1"/>
    <col min="2559" max="2559" width="15.140625" style="171" customWidth="1"/>
    <col min="2560" max="2560" width="27.140625" style="171" customWidth="1"/>
    <col min="2561" max="2561" width="23.5703125" style="171" customWidth="1"/>
    <col min="2562" max="2562" width="5" style="171" customWidth="1"/>
    <col min="2563" max="2578" width="0" style="171" hidden="1" customWidth="1"/>
    <col min="2579" max="2579" width="9.140625" style="171" customWidth="1"/>
    <col min="2580" max="2802" width="9.140625" style="171"/>
    <col min="2803" max="2803" width="7.42578125" style="171" customWidth="1"/>
    <col min="2804" max="2804" width="3.42578125" style="171" customWidth="1"/>
    <col min="2805" max="2805" width="1.7109375" style="171" customWidth="1"/>
    <col min="2806" max="2806" width="12.28515625" style="171" customWidth="1"/>
    <col min="2807" max="2807" width="1.42578125" style="171" customWidth="1"/>
    <col min="2808" max="2808" width="32.28515625" style="171" customWidth="1"/>
    <col min="2809" max="2809" width="3.28515625" style="171" customWidth="1"/>
    <col min="2810" max="2810" width="31.7109375" style="171" customWidth="1"/>
    <col min="2811" max="2811" width="10.5703125" style="171" customWidth="1"/>
    <col min="2812" max="2812" width="9.85546875" style="171" customWidth="1"/>
    <col min="2813" max="2813" width="9.7109375" style="171" customWidth="1"/>
    <col min="2814" max="2814" width="12.5703125" style="171" customWidth="1"/>
    <col min="2815" max="2815" width="15.140625" style="171" customWidth="1"/>
    <col min="2816" max="2816" width="27.140625" style="171" customWidth="1"/>
    <col min="2817" max="2817" width="23.5703125" style="171" customWidth="1"/>
    <col min="2818" max="2818" width="5" style="171" customWidth="1"/>
    <col min="2819" max="2834" width="0" style="171" hidden="1" customWidth="1"/>
    <col min="2835" max="2835" width="9.140625" style="171" customWidth="1"/>
    <col min="2836" max="3058" width="9.140625" style="171"/>
    <col min="3059" max="3059" width="7.42578125" style="171" customWidth="1"/>
    <col min="3060" max="3060" width="3.42578125" style="171" customWidth="1"/>
    <col min="3061" max="3061" width="1.7109375" style="171" customWidth="1"/>
    <col min="3062" max="3062" width="12.28515625" style="171" customWidth="1"/>
    <col min="3063" max="3063" width="1.42578125" style="171" customWidth="1"/>
    <col min="3064" max="3064" width="32.28515625" style="171" customWidth="1"/>
    <col min="3065" max="3065" width="3.28515625" style="171" customWidth="1"/>
    <col min="3066" max="3066" width="31.7109375" style="171" customWidth="1"/>
    <col min="3067" max="3067" width="10.5703125" style="171" customWidth="1"/>
    <col min="3068" max="3068" width="9.85546875" style="171" customWidth="1"/>
    <col min="3069" max="3069" width="9.7109375" style="171" customWidth="1"/>
    <col min="3070" max="3070" width="12.5703125" style="171" customWidth="1"/>
    <col min="3071" max="3071" width="15.140625" style="171" customWidth="1"/>
    <col min="3072" max="3072" width="27.140625" style="171" customWidth="1"/>
    <col min="3073" max="3073" width="23.5703125" style="171" customWidth="1"/>
    <col min="3074" max="3074" width="5" style="171" customWidth="1"/>
    <col min="3075" max="3090" width="0" style="171" hidden="1" customWidth="1"/>
    <col min="3091" max="3091" width="9.140625" style="171" customWidth="1"/>
    <col min="3092" max="3314" width="9.140625" style="171"/>
    <col min="3315" max="3315" width="7.42578125" style="171" customWidth="1"/>
    <col min="3316" max="3316" width="3.42578125" style="171" customWidth="1"/>
    <col min="3317" max="3317" width="1.7109375" style="171" customWidth="1"/>
    <col min="3318" max="3318" width="12.28515625" style="171" customWidth="1"/>
    <col min="3319" max="3319" width="1.42578125" style="171" customWidth="1"/>
    <col min="3320" max="3320" width="32.28515625" style="171" customWidth="1"/>
    <col min="3321" max="3321" width="3.28515625" style="171" customWidth="1"/>
    <col min="3322" max="3322" width="31.7109375" style="171" customWidth="1"/>
    <col min="3323" max="3323" width="10.5703125" style="171" customWidth="1"/>
    <col min="3324" max="3324" width="9.85546875" style="171" customWidth="1"/>
    <col min="3325" max="3325" width="9.7109375" style="171" customWidth="1"/>
    <col min="3326" max="3326" width="12.5703125" style="171" customWidth="1"/>
    <col min="3327" max="3327" width="15.140625" style="171" customWidth="1"/>
    <col min="3328" max="3328" width="27.140625" style="171" customWidth="1"/>
    <col min="3329" max="3329" width="23.5703125" style="171" customWidth="1"/>
    <col min="3330" max="3330" width="5" style="171" customWidth="1"/>
    <col min="3331" max="3346" width="0" style="171" hidden="1" customWidth="1"/>
    <col min="3347" max="3347" width="9.140625" style="171" customWidth="1"/>
    <col min="3348" max="3570" width="9.140625" style="171"/>
    <col min="3571" max="3571" width="7.42578125" style="171" customWidth="1"/>
    <col min="3572" max="3572" width="3.42578125" style="171" customWidth="1"/>
    <col min="3573" max="3573" width="1.7109375" style="171" customWidth="1"/>
    <col min="3574" max="3574" width="12.28515625" style="171" customWidth="1"/>
    <col min="3575" max="3575" width="1.42578125" style="171" customWidth="1"/>
    <col min="3576" max="3576" width="32.28515625" style="171" customWidth="1"/>
    <col min="3577" max="3577" width="3.28515625" style="171" customWidth="1"/>
    <col min="3578" max="3578" width="31.7109375" style="171" customWidth="1"/>
    <col min="3579" max="3579" width="10.5703125" style="171" customWidth="1"/>
    <col min="3580" max="3580" width="9.85546875" style="171" customWidth="1"/>
    <col min="3581" max="3581" width="9.7109375" style="171" customWidth="1"/>
    <col min="3582" max="3582" width="12.5703125" style="171" customWidth="1"/>
    <col min="3583" max="3583" width="15.140625" style="171" customWidth="1"/>
    <col min="3584" max="3584" width="27.140625" style="171" customWidth="1"/>
    <col min="3585" max="3585" width="23.5703125" style="171" customWidth="1"/>
    <col min="3586" max="3586" width="5" style="171" customWidth="1"/>
    <col min="3587" max="3602" width="0" style="171" hidden="1" customWidth="1"/>
    <col min="3603" max="3603" width="9.140625" style="171" customWidth="1"/>
    <col min="3604" max="3826" width="9.140625" style="171"/>
    <col min="3827" max="3827" width="7.42578125" style="171" customWidth="1"/>
    <col min="3828" max="3828" width="3.42578125" style="171" customWidth="1"/>
    <col min="3829" max="3829" width="1.7109375" style="171" customWidth="1"/>
    <col min="3830" max="3830" width="12.28515625" style="171" customWidth="1"/>
    <col min="3831" max="3831" width="1.42578125" style="171" customWidth="1"/>
    <col min="3832" max="3832" width="32.28515625" style="171" customWidth="1"/>
    <col min="3833" max="3833" width="3.28515625" style="171" customWidth="1"/>
    <col min="3834" max="3834" width="31.7109375" style="171" customWidth="1"/>
    <col min="3835" max="3835" width="10.5703125" style="171" customWidth="1"/>
    <col min="3836" max="3836" width="9.85546875" style="171" customWidth="1"/>
    <col min="3837" max="3837" width="9.7109375" style="171" customWidth="1"/>
    <col min="3838" max="3838" width="12.5703125" style="171" customWidth="1"/>
    <col min="3839" max="3839" width="15.140625" style="171" customWidth="1"/>
    <col min="3840" max="3840" width="27.140625" style="171" customWidth="1"/>
    <col min="3841" max="3841" width="23.5703125" style="171" customWidth="1"/>
    <col min="3842" max="3842" width="5" style="171" customWidth="1"/>
    <col min="3843" max="3858" width="0" style="171" hidden="1" customWidth="1"/>
    <col min="3859" max="3859" width="9.140625" style="171" customWidth="1"/>
    <col min="3860" max="4082" width="9.140625" style="171"/>
    <col min="4083" max="4083" width="7.42578125" style="171" customWidth="1"/>
    <col min="4084" max="4084" width="3.42578125" style="171" customWidth="1"/>
    <col min="4085" max="4085" width="1.7109375" style="171" customWidth="1"/>
    <col min="4086" max="4086" width="12.28515625" style="171" customWidth="1"/>
    <col min="4087" max="4087" width="1.42578125" style="171" customWidth="1"/>
    <col min="4088" max="4088" width="32.28515625" style="171" customWidth="1"/>
    <col min="4089" max="4089" width="3.28515625" style="171" customWidth="1"/>
    <col min="4090" max="4090" width="31.7109375" style="171" customWidth="1"/>
    <col min="4091" max="4091" width="10.5703125" style="171" customWidth="1"/>
    <col min="4092" max="4092" width="9.85546875" style="171" customWidth="1"/>
    <col min="4093" max="4093" width="9.7109375" style="171" customWidth="1"/>
    <col min="4094" max="4094" width="12.5703125" style="171" customWidth="1"/>
    <col min="4095" max="4095" width="15.140625" style="171" customWidth="1"/>
    <col min="4096" max="4096" width="27.140625" style="171" customWidth="1"/>
    <col min="4097" max="4097" width="23.5703125" style="171" customWidth="1"/>
    <col min="4098" max="4098" width="5" style="171" customWidth="1"/>
    <col min="4099" max="4114" width="0" style="171" hidden="1" customWidth="1"/>
    <col min="4115" max="4115" width="9.140625" style="171" customWidth="1"/>
    <col min="4116" max="4338" width="9.140625" style="171"/>
    <col min="4339" max="4339" width="7.42578125" style="171" customWidth="1"/>
    <col min="4340" max="4340" width="3.42578125" style="171" customWidth="1"/>
    <col min="4341" max="4341" width="1.7109375" style="171" customWidth="1"/>
    <col min="4342" max="4342" width="12.28515625" style="171" customWidth="1"/>
    <col min="4343" max="4343" width="1.42578125" style="171" customWidth="1"/>
    <col min="4344" max="4344" width="32.28515625" style="171" customWidth="1"/>
    <col min="4345" max="4345" width="3.28515625" style="171" customWidth="1"/>
    <col min="4346" max="4346" width="31.7109375" style="171" customWidth="1"/>
    <col min="4347" max="4347" width="10.5703125" style="171" customWidth="1"/>
    <col min="4348" max="4348" width="9.85546875" style="171" customWidth="1"/>
    <col min="4349" max="4349" width="9.7109375" style="171" customWidth="1"/>
    <col min="4350" max="4350" width="12.5703125" style="171" customWidth="1"/>
    <col min="4351" max="4351" width="15.140625" style="171" customWidth="1"/>
    <col min="4352" max="4352" width="27.140625" style="171" customWidth="1"/>
    <col min="4353" max="4353" width="23.5703125" style="171" customWidth="1"/>
    <col min="4354" max="4354" width="5" style="171" customWidth="1"/>
    <col min="4355" max="4370" width="0" style="171" hidden="1" customWidth="1"/>
    <col min="4371" max="4371" width="9.140625" style="171" customWidth="1"/>
    <col min="4372" max="4594" width="9.140625" style="171"/>
    <col min="4595" max="4595" width="7.42578125" style="171" customWidth="1"/>
    <col min="4596" max="4596" width="3.42578125" style="171" customWidth="1"/>
    <col min="4597" max="4597" width="1.7109375" style="171" customWidth="1"/>
    <col min="4598" max="4598" width="12.28515625" style="171" customWidth="1"/>
    <col min="4599" max="4599" width="1.42578125" style="171" customWidth="1"/>
    <col min="4600" max="4600" width="32.28515625" style="171" customWidth="1"/>
    <col min="4601" max="4601" width="3.28515625" style="171" customWidth="1"/>
    <col min="4602" max="4602" width="31.7109375" style="171" customWidth="1"/>
    <col min="4603" max="4603" width="10.5703125" style="171" customWidth="1"/>
    <col min="4604" max="4604" width="9.85546875" style="171" customWidth="1"/>
    <col min="4605" max="4605" width="9.7109375" style="171" customWidth="1"/>
    <col min="4606" max="4606" width="12.5703125" style="171" customWidth="1"/>
    <col min="4607" max="4607" width="15.140625" style="171" customWidth="1"/>
    <col min="4608" max="4608" width="27.140625" style="171" customWidth="1"/>
    <col min="4609" max="4609" width="23.5703125" style="171" customWidth="1"/>
    <col min="4610" max="4610" width="5" style="171" customWidth="1"/>
    <col min="4611" max="4626" width="0" style="171" hidden="1" customWidth="1"/>
    <col min="4627" max="4627" width="9.140625" style="171" customWidth="1"/>
    <col min="4628" max="4850" width="9.140625" style="171"/>
    <col min="4851" max="4851" width="7.42578125" style="171" customWidth="1"/>
    <col min="4852" max="4852" width="3.42578125" style="171" customWidth="1"/>
    <col min="4853" max="4853" width="1.7109375" style="171" customWidth="1"/>
    <col min="4854" max="4854" width="12.28515625" style="171" customWidth="1"/>
    <col min="4855" max="4855" width="1.42578125" style="171" customWidth="1"/>
    <col min="4856" max="4856" width="32.28515625" style="171" customWidth="1"/>
    <col min="4857" max="4857" width="3.28515625" style="171" customWidth="1"/>
    <col min="4858" max="4858" width="31.7109375" style="171" customWidth="1"/>
    <col min="4859" max="4859" width="10.5703125" style="171" customWidth="1"/>
    <col min="4860" max="4860" width="9.85546875" style="171" customWidth="1"/>
    <col min="4861" max="4861" width="9.7109375" style="171" customWidth="1"/>
    <col min="4862" max="4862" width="12.5703125" style="171" customWidth="1"/>
    <col min="4863" max="4863" width="15.140625" style="171" customWidth="1"/>
    <col min="4864" max="4864" width="27.140625" style="171" customWidth="1"/>
    <col min="4865" max="4865" width="23.5703125" style="171" customWidth="1"/>
    <col min="4866" max="4866" width="5" style="171" customWidth="1"/>
    <col min="4867" max="4882" width="0" style="171" hidden="1" customWidth="1"/>
    <col min="4883" max="4883" width="9.140625" style="171" customWidth="1"/>
    <col min="4884" max="5106" width="9.140625" style="171"/>
    <col min="5107" max="5107" width="7.42578125" style="171" customWidth="1"/>
    <col min="5108" max="5108" width="3.42578125" style="171" customWidth="1"/>
    <col min="5109" max="5109" width="1.7109375" style="171" customWidth="1"/>
    <col min="5110" max="5110" width="12.28515625" style="171" customWidth="1"/>
    <col min="5111" max="5111" width="1.42578125" style="171" customWidth="1"/>
    <col min="5112" max="5112" width="32.28515625" style="171" customWidth="1"/>
    <col min="5113" max="5113" width="3.28515625" style="171" customWidth="1"/>
    <col min="5114" max="5114" width="31.7109375" style="171" customWidth="1"/>
    <col min="5115" max="5115" width="10.5703125" style="171" customWidth="1"/>
    <col min="5116" max="5116" width="9.85546875" style="171" customWidth="1"/>
    <col min="5117" max="5117" width="9.7109375" style="171" customWidth="1"/>
    <col min="5118" max="5118" width="12.5703125" style="171" customWidth="1"/>
    <col min="5119" max="5119" width="15.140625" style="171" customWidth="1"/>
    <col min="5120" max="5120" width="27.140625" style="171" customWidth="1"/>
    <col min="5121" max="5121" width="23.5703125" style="171" customWidth="1"/>
    <col min="5122" max="5122" width="5" style="171" customWidth="1"/>
    <col min="5123" max="5138" width="0" style="171" hidden="1" customWidth="1"/>
    <col min="5139" max="5139" width="9.140625" style="171" customWidth="1"/>
    <col min="5140" max="5362" width="9.140625" style="171"/>
    <col min="5363" max="5363" width="7.42578125" style="171" customWidth="1"/>
    <col min="5364" max="5364" width="3.42578125" style="171" customWidth="1"/>
    <col min="5365" max="5365" width="1.7109375" style="171" customWidth="1"/>
    <col min="5366" max="5366" width="12.28515625" style="171" customWidth="1"/>
    <col min="5367" max="5367" width="1.42578125" style="171" customWidth="1"/>
    <col min="5368" max="5368" width="32.28515625" style="171" customWidth="1"/>
    <col min="5369" max="5369" width="3.28515625" style="171" customWidth="1"/>
    <col min="5370" max="5370" width="31.7109375" style="171" customWidth="1"/>
    <col min="5371" max="5371" width="10.5703125" style="171" customWidth="1"/>
    <col min="5372" max="5372" width="9.85546875" style="171" customWidth="1"/>
    <col min="5373" max="5373" width="9.7109375" style="171" customWidth="1"/>
    <col min="5374" max="5374" width="12.5703125" style="171" customWidth="1"/>
    <col min="5375" max="5375" width="15.140625" style="171" customWidth="1"/>
    <col min="5376" max="5376" width="27.140625" style="171" customWidth="1"/>
    <col min="5377" max="5377" width="23.5703125" style="171" customWidth="1"/>
    <col min="5378" max="5378" width="5" style="171" customWidth="1"/>
    <col min="5379" max="5394" width="0" style="171" hidden="1" customWidth="1"/>
    <col min="5395" max="5395" width="9.140625" style="171" customWidth="1"/>
    <col min="5396" max="5618" width="9.140625" style="171"/>
    <col min="5619" max="5619" width="7.42578125" style="171" customWidth="1"/>
    <col min="5620" max="5620" width="3.42578125" style="171" customWidth="1"/>
    <col min="5621" max="5621" width="1.7109375" style="171" customWidth="1"/>
    <col min="5622" max="5622" width="12.28515625" style="171" customWidth="1"/>
    <col min="5623" max="5623" width="1.42578125" style="171" customWidth="1"/>
    <col min="5624" max="5624" width="32.28515625" style="171" customWidth="1"/>
    <col min="5625" max="5625" width="3.28515625" style="171" customWidth="1"/>
    <col min="5626" max="5626" width="31.7109375" style="171" customWidth="1"/>
    <col min="5627" max="5627" width="10.5703125" style="171" customWidth="1"/>
    <col min="5628" max="5628" width="9.85546875" style="171" customWidth="1"/>
    <col min="5629" max="5629" width="9.7109375" style="171" customWidth="1"/>
    <col min="5630" max="5630" width="12.5703125" style="171" customWidth="1"/>
    <col min="5631" max="5631" width="15.140625" style="171" customWidth="1"/>
    <col min="5632" max="5632" width="27.140625" style="171" customWidth="1"/>
    <col min="5633" max="5633" width="23.5703125" style="171" customWidth="1"/>
    <col min="5634" max="5634" width="5" style="171" customWidth="1"/>
    <col min="5635" max="5650" width="0" style="171" hidden="1" customWidth="1"/>
    <col min="5651" max="5651" width="9.140625" style="171" customWidth="1"/>
    <col min="5652" max="5874" width="9.140625" style="171"/>
    <col min="5875" max="5875" width="7.42578125" style="171" customWidth="1"/>
    <col min="5876" max="5876" width="3.42578125" style="171" customWidth="1"/>
    <col min="5877" max="5877" width="1.7109375" style="171" customWidth="1"/>
    <col min="5878" max="5878" width="12.28515625" style="171" customWidth="1"/>
    <col min="5879" max="5879" width="1.42578125" style="171" customWidth="1"/>
    <col min="5880" max="5880" width="32.28515625" style="171" customWidth="1"/>
    <col min="5881" max="5881" width="3.28515625" style="171" customWidth="1"/>
    <col min="5882" max="5882" width="31.7109375" style="171" customWidth="1"/>
    <col min="5883" max="5883" width="10.5703125" style="171" customWidth="1"/>
    <col min="5884" max="5884" width="9.85546875" style="171" customWidth="1"/>
    <col min="5885" max="5885" width="9.7109375" style="171" customWidth="1"/>
    <col min="5886" max="5886" width="12.5703125" style="171" customWidth="1"/>
    <col min="5887" max="5887" width="15.140625" style="171" customWidth="1"/>
    <col min="5888" max="5888" width="27.140625" style="171" customWidth="1"/>
    <col min="5889" max="5889" width="23.5703125" style="171" customWidth="1"/>
    <col min="5890" max="5890" width="5" style="171" customWidth="1"/>
    <col min="5891" max="5906" width="0" style="171" hidden="1" customWidth="1"/>
    <col min="5907" max="5907" width="9.140625" style="171" customWidth="1"/>
    <col min="5908" max="6130" width="9.140625" style="171"/>
    <col min="6131" max="6131" width="7.42578125" style="171" customWidth="1"/>
    <col min="6132" max="6132" width="3.42578125" style="171" customWidth="1"/>
    <col min="6133" max="6133" width="1.7109375" style="171" customWidth="1"/>
    <col min="6134" max="6134" width="12.28515625" style="171" customWidth="1"/>
    <col min="6135" max="6135" width="1.42578125" style="171" customWidth="1"/>
    <col min="6136" max="6136" width="32.28515625" style="171" customWidth="1"/>
    <col min="6137" max="6137" width="3.28515625" style="171" customWidth="1"/>
    <col min="6138" max="6138" width="31.7109375" style="171" customWidth="1"/>
    <col min="6139" max="6139" width="10.5703125" style="171" customWidth="1"/>
    <col min="6140" max="6140" width="9.85546875" style="171" customWidth="1"/>
    <col min="6141" max="6141" width="9.7109375" style="171" customWidth="1"/>
    <col min="6142" max="6142" width="12.5703125" style="171" customWidth="1"/>
    <col min="6143" max="6143" width="15.140625" style="171" customWidth="1"/>
    <col min="6144" max="6144" width="27.140625" style="171" customWidth="1"/>
    <col min="6145" max="6145" width="23.5703125" style="171" customWidth="1"/>
    <col min="6146" max="6146" width="5" style="171" customWidth="1"/>
    <col min="6147" max="6162" width="0" style="171" hidden="1" customWidth="1"/>
    <col min="6163" max="6163" width="9.140625" style="171" customWidth="1"/>
    <col min="6164" max="6386" width="9.140625" style="171"/>
    <col min="6387" max="6387" width="7.42578125" style="171" customWidth="1"/>
    <col min="6388" max="6388" width="3.42578125" style="171" customWidth="1"/>
    <col min="6389" max="6389" width="1.7109375" style="171" customWidth="1"/>
    <col min="6390" max="6390" width="12.28515625" style="171" customWidth="1"/>
    <col min="6391" max="6391" width="1.42578125" style="171" customWidth="1"/>
    <col min="6392" max="6392" width="32.28515625" style="171" customWidth="1"/>
    <col min="6393" max="6393" width="3.28515625" style="171" customWidth="1"/>
    <col min="6394" max="6394" width="31.7109375" style="171" customWidth="1"/>
    <col min="6395" max="6395" width="10.5703125" style="171" customWidth="1"/>
    <col min="6396" max="6396" width="9.85546875" style="171" customWidth="1"/>
    <col min="6397" max="6397" width="9.7109375" style="171" customWidth="1"/>
    <col min="6398" max="6398" width="12.5703125" style="171" customWidth="1"/>
    <col min="6399" max="6399" width="15.140625" style="171" customWidth="1"/>
    <col min="6400" max="6400" width="27.140625" style="171" customWidth="1"/>
    <col min="6401" max="6401" width="23.5703125" style="171" customWidth="1"/>
    <col min="6402" max="6402" width="5" style="171" customWidth="1"/>
    <col min="6403" max="6418" width="0" style="171" hidden="1" customWidth="1"/>
    <col min="6419" max="6419" width="9.140625" style="171" customWidth="1"/>
    <col min="6420" max="6642" width="9.140625" style="171"/>
    <col min="6643" max="6643" width="7.42578125" style="171" customWidth="1"/>
    <col min="6644" max="6644" width="3.42578125" style="171" customWidth="1"/>
    <col min="6645" max="6645" width="1.7109375" style="171" customWidth="1"/>
    <col min="6646" max="6646" width="12.28515625" style="171" customWidth="1"/>
    <col min="6647" max="6647" width="1.42578125" style="171" customWidth="1"/>
    <col min="6648" max="6648" width="32.28515625" style="171" customWidth="1"/>
    <col min="6649" max="6649" width="3.28515625" style="171" customWidth="1"/>
    <col min="6650" max="6650" width="31.7109375" style="171" customWidth="1"/>
    <col min="6651" max="6651" width="10.5703125" style="171" customWidth="1"/>
    <col min="6652" max="6652" width="9.85546875" style="171" customWidth="1"/>
    <col min="6653" max="6653" width="9.7109375" style="171" customWidth="1"/>
    <col min="6654" max="6654" width="12.5703125" style="171" customWidth="1"/>
    <col min="6655" max="6655" width="15.140625" style="171" customWidth="1"/>
    <col min="6656" max="6656" width="27.140625" style="171" customWidth="1"/>
    <col min="6657" max="6657" width="23.5703125" style="171" customWidth="1"/>
    <col min="6658" max="6658" width="5" style="171" customWidth="1"/>
    <col min="6659" max="6674" width="0" style="171" hidden="1" customWidth="1"/>
    <col min="6675" max="6675" width="9.140625" style="171" customWidth="1"/>
    <col min="6676" max="6898" width="9.140625" style="171"/>
    <col min="6899" max="6899" width="7.42578125" style="171" customWidth="1"/>
    <col min="6900" max="6900" width="3.42578125" style="171" customWidth="1"/>
    <col min="6901" max="6901" width="1.7109375" style="171" customWidth="1"/>
    <col min="6902" max="6902" width="12.28515625" style="171" customWidth="1"/>
    <col min="6903" max="6903" width="1.42578125" style="171" customWidth="1"/>
    <col min="6904" max="6904" width="32.28515625" style="171" customWidth="1"/>
    <col min="6905" max="6905" width="3.28515625" style="171" customWidth="1"/>
    <col min="6906" max="6906" width="31.7109375" style="171" customWidth="1"/>
    <col min="6907" max="6907" width="10.5703125" style="171" customWidth="1"/>
    <col min="6908" max="6908" width="9.85546875" style="171" customWidth="1"/>
    <col min="6909" max="6909" width="9.7109375" style="171" customWidth="1"/>
    <col min="6910" max="6910" width="12.5703125" style="171" customWidth="1"/>
    <col min="6911" max="6911" width="15.140625" style="171" customWidth="1"/>
    <col min="6912" max="6912" width="27.140625" style="171" customWidth="1"/>
    <col min="6913" max="6913" width="23.5703125" style="171" customWidth="1"/>
    <col min="6914" max="6914" width="5" style="171" customWidth="1"/>
    <col min="6915" max="6930" width="0" style="171" hidden="1" customWidth="1"/>
    <col min="6931" max="6931" width="9.140625" style="171" customWidth="1"/>
    <col min="6932" max="7154" width="9.140625" style="171"/>
    <col min="7155" max="7155" width="7.42578125" style="171" customWidth="1"/>
    <col min="7156" max="7156" width="3.42578125" style="171" customWidth="1"/>
    <col min="7157" max="7157" width="1.7109375" style="171" customWidth="1"/>
    <col min="7158" max="7158" width="12.28515625" style="171" customWidth="1"/>
    <col min="7159" max="7159" width="1.42578125" style="171" customWidth="1"/>
    <col min="7160" max="7160" width="32.28515625" style="171" customWidth="1"/>
    <col min="7161" max="7161" width="3.28515625" style="171" customWidth="1"/>
    <col min="7162" max="7162" width="31.7109375" style="171" customWidth="1"/>
    <col min="7163" max="7163" width="10.5703125" style="171" customWidth="1"/>
    <col min="7164" max="7164" width="9.85546875" style="171" customWidth="1"/>
    <col min="7165" max="7165" width="9.7109375" style="171" customWidth="1"/>
    <col min="7166" max="7166" width="12.5703125" style="171" customWidth="1"/>
    <col min="7167" max="7167" width="15.140625" style="171" customWidth="1"/>
    <col min="7168" max="7168" width="27.140625" style="171" customWidth="1"/>
    <col min="7169" max="7169" width="23.5703125" style="171" customWidth="1"/>
    <col min="7170" max="7170" width="5" style="171" customWidth="1"/>
    <col min="7171" max="7186" width="0" style="171" hidden="1" customWidth="1"/>
    <col min="7187" max="7187" width="9.140625" style="171" customWidth="1"/>
    <col min="7188" max="7410" width="9.140625" style="171"/>
    <col min="7411" max="7411" width="7.42578125" style="171" customWidth="1"/>
    <col min="7412" max="7412" width="3.42578125" style="171" customWidth="1"/>
    <col min="7413" max="7413" width="1.7109375" style="171" customWidth="1"/>
    <col min="7414" max="7414" width="12.28515625" style="171" customWidth="1"/>
    <col min="7415" max="7415" width="1.42578125" style="171" customWidth="1"/>
    <col min="7416" max="7416" width="32.28515625" style="171" customWidth="1"/>
    <col min="7417" max="7417" width="3.28515625" style="171" customWidth="1"/>
    <col min="7418" max="7418" width="31.7109375" style="171" customWidth="1"/>
    <col min="7419" max="7419" width="10.5703125" style="171" customWidth="1"/>
    <col min="7420" max="7420" width="9.85546875" style="171" customWidth="1"/>
    <col min="7421" max="7421" width="9.7109375" style="171" customWidth="1"/>
    <col min="7422" max="7422" width="12.5703125" style="171" customWidth="1"/>
    <col min="7423" max="7423" width="15.140625" style="171" customWidth="1"/>
    <col min="7424" max="7424" width="27.140625" style="171" customWidth="1"/>
    <col min="7425" max="7425" width="23.5703125" style="171" customWidth="1"/>
    <col min="7426" max="7426" width="5" style="171" customWidth="1"/>
    <col min="7427" max="7442" width="0" style="171" hidden="1" customWidth="1"/>
    <col min="7443" max="7443" width="9.140625" style="171" customWidth="1"/>
    <col min="7444" max="7666" width="9.140625" style="171"/>
    <col min="7667" max="7667" width="7.42578125" style="171" customWidth="1"/>
    <col min="7668" max="7668" width="3.42578125" style="171" customWidth="1"/>
    <col min="7669" max="7669" width="1.7109375" style="171" customWidth="1"/>
    <col min="7670" max="7670" width="12.28515625" style="171" customWidth="1"/>
    <col min="7671" max="7671" width="1.42578125" style="171" customWidth="1"/>
    <col min="7672" max="7672" width="32.28515625" style="171" customWidth="1"/>
    <col min="7673" max="7673" width="3.28515625" style="171" customWidth="1"/>
    <col min="7674" max="7674" width="31.7109375" style="171" customWidth="1"/>
    <col min="7675" max="7675" width="10.5703125" style="171" customWidth="1"/>
    <col min="7676" max="7676" width="9.85546875" style="171" customWidth="1"/>
    <col min="7677" max="7677" width="9.7109375" style="171" customWidth="1"/>
    <col min="7678" max="7678" width="12.5703125" style="171" customWidth="1"/>
    <col min="7679" max="7679" width="15.140625" style="171" customWidth="1"/>
    <col min="7680" max="7680" width="27.140625" style="171" customWidth="1"/>
    <col min="7681" max="7681" width="23.5703125" style="171" customWidth="1"/>
    <col min="7682" max="7682" width="5" style="171" customWidth="1"/>
    <col min="7683" max="7698" width="0" style="171" hidden="1" customWidth="1"/>
    <col min="7699" max="7699" width="9.140625" style="171" customWidth="1"/>
    <col min="7700" max="7922" width="9.140625" style="171"/>
    <col min="7923" max="7923" width="7.42578125" style="171" customWidth="1"/>
    <col min="7924" max="7924" width="3.42578125" style="171" customWidth="1"/>
    <col min="7925" max="7925" width="1.7109375" style="171" customWidth="1"/>
    <col min="7926" max="7926" width="12.28515625" style="171" customWidth="1"/>
    <col min="7927" max="7927" width="1.42578125" style="171" customWidth="1"/>
    <col min="7928" max="7928" width="32.28515625" style="171" customWidth="1"/>
    <col min="7929" max="7929" width="3.28515625" style="171" customWidth="1"/>
    <col min="7930" max="7930" width="31.7109375" style="171" customWidth="1"/>
    <col min="7931" max="7931" width="10.5703125" style="171" customWidth="1"/>
    <col min="7932" max="7932" width="9.85546875" style="171" customWidth="1"/>
    <col min="7933" max="7933" width="9.7109375" style="171" customWidth="1"/>
    <col min="7934" max="7934" width="12.5703125" style="171" customWidth="1"/>
    <col min="7935" max="7935" width="15.140625" style="171" customWidth="1"/>
    <col min="7936" max="7936" width="27.140625" style="171" customWidth="1"/>
    <col min="7937" max="7937" width="23.5703125" style="171" customWidth="1"/>
    <col min="7938" max="7938" width="5" style="171" customWidth="1"/>
    <col min="7939" max="7954" width="0" style="171" hidden="1" customWidth="1"/>
    <col min="7955" max="7955" width="9.140625" style="171" customWidth="1"/>
    <col min="7956" max="8178" width="9.140625" style="171"/>
    <col min="8179" max="8179" width="7.42578125" style="171" customWidth="1"/>
    <col min="8180" max="8180" width="3.42578125" style="171" customWidth="1"/>
    <col min="8181" max="8181" width="1.7109375" style="171" customWidth="1"/>
    <col min="8182" max="8182" width="12.28515625" style="171" customWidth="1"/>
    <col min="8183" max="8183" width="1.42578125" style="171" customWidth="1"/>
    <col min="8184" max="8184" width="32.28515625" style="171" customWidth="1"/>
    <col min="8185" max="8185" width="3.28515625" style="171" customWidth="1"/>
    <col min="8186" max="8186" width="31.7109375" style="171" customWidth="1"/>
    <col min="8187" max="8187" width="10.5703125" style="171" customWidth="1"/>
    <col min="8188" max="8188" width="9.85546875" style="171" customWidth="1"/>
    <col min="8189" max="8189" width="9.7109375" style="171" customWidth="1"/>
    <col min="8190" max="8190" width="12.5703125" style="171" customWidth="1"/>
    <col min="8191" max="8191" width="15.140625" style="171" customWidth="1"/>
    <col min="8192" max="8192" width="27.140625" style="171" customWidth="1"/>
    <col min="8193" max="8193" width="23.5703125" style="171" customWidth="1"/>
    <col min="8194" max="8194" width="5" style="171" customWidth="1"/>
    <col min="8195" max="8210" width="0" style="171" hidden="1" customWidth="1"/>
    <col min="8211" max="8211" width="9.140625" style="171" customWidth="1"/>
    <col min="8212" max="8434" width="9.140625" style="171"/>
    <col min="8435" max="8435" width="7.42578125" style="171" customWidth="1"/>
    <col min="8436" max="8436" width="3.42578125" style="171" customWidth="1"/>
    <col min="8437" max="8437" width="1.7109375" style="171" customWidth="1"/>
    <col min="8438" max="8438" width="12.28515625" style="171" customWidth="1"/>
    <col min="8439" max="8439" width="1.42578125" style="171" customWidth="1"/>
    <col min="8440" max="8440" width="32.28515625" style="171" customWidth="1"/>
    <col min="8441" max="8441" width="3.28515625" style="171" customWidth="1"/>
    <col min="8442" max="8442" width="31.7109375" style="171" customWidth="1"/>
    <col min="8443" max="8443" width="10.5703125" style="171" customWidth="1"/>
    <col min="8444" max="8444" width="9.85546875" style="171" customWidth="1"/>
    <col min="8445" max="8445" width="9.7109375" style="171" customWidth="1"/>
    <col min="8446" max="8446" width="12.5703125" style="171" customWidth="1"/>
    <col min="8447" max="8447" width="15.140625" style="171" customWidth="1"/>
    <col min="8448" max="8448" width="27.140625" style="171" customWidth="1"/>
    <col min="8449" max="8449" width="23.5703125" style="171" customWidth="1"/>
    <col min="8450" max="8450" width="5" style="171" customWidth="1"/>
    <col min="8451" max="8466" width="0" style="171" hidden="1" customWidth="1"/>
    <col min="8467" max="8467" width="9.140625" style="171" customWidth="1"/>
    <col min="8468" max="8690" width="9.140625" style="171"/>
    <col min="8691" max="8691" width="7.42578125" style="171" customWidth="1"/>
    <col min="8692" max="8692" width="3.42578125" style="171" customWidth="1"/>
    <col min="8693" max="8693" width="1.7109375" style="171" customWidth="1"/>
    <col min="8694" max="8694" width="12.28515625" style="171" customWidth="1"/>
    <col min="8695" max="8695" width="1.42578125" style="171" customWidth="1"/>
    <col min="8696" max="8696" width="32.28515625" style="171" customWidth="1"/>
    <col min="8697" max="8697" width="3.28515625" style="171" customWidth="1"/>
    <col min="8698" max="8698" width="31.7109375" style="171" customWidth="1"/>
    <col min="8699" max="8699" width="10.5703125" style="171" customWidth="1"/>
    <col min="8700" max="8700" width="9.85546875" style="171" customWidth="1"/>
    <col min="8701" max="8701" width="9.7109375" style="171" customWidth="1"/>
    <col min="8702" max="8702" width="12.5703125" style="171" customWidth="1"/>
    <col min="8703" max="8703" width="15.140625" style="171" customWidth="1"/>
    <col min="8704" max="8704" width="27.140625" style="171" customWidth="1"/>
    <col min="8705" max="8705" width="23.5703125" style="171" customWidth="1"/>
    <col min="8706" max="8706" width="5" style="171" customWidth="1"/>
    <col min="8707" max="8722" width="0" style="171" hidden="1" customWidth="1"/>
    <col min="8723" max="8723" width="9.140625" style="171" customWidth="1"/>
    <col min="8724" max="8946" width="9.140625" style="171"/>
    <col min="8947" max="8947" width="7.42578125" style="171" customWidth="1"/>
    <col min="8948" max="8948" width="3.42578125" style="171" customWidth="1"/>
    <col min="8949" max="8949" width="1.7109375" style="171" customWidth="1"/>
    <col min="8950" max="8950" width="12.28515625" style="171" customWidth="1"/>
    <col min="8951" max="8951" width="1.42578125" style="171" customWidth="1"/>
    <col min="8952" max="8952" width="32.28515625" style="171" customWidth="1"/>
    <col min="8953" max="8953" width="3.28515625" style="171" customWidth="1"/>
    <col min="8954" max="8954" width="31.7109375" style="171" customWidth="1"/>
    <col min="8955" max="8955" width="10.5703125" style="171" customWidth="1"/>
    <col min="8956" max="8956" width="9.85546875" style="171" customWidth="1"/>
    <col min="8957" max="8957" width="9.7109375" style="171" customWidth="1"/>
    <col min="8958" max="8958" width="12.5703125" style="171" customWidth="1"/>
    <col min="8959" max="8959" width="15.140625" style="171" customWidth="1"/>
    <col min="8960" max="8960" width="27.140625" style="171" customWidth="1"/>
    <col min="8961" max="8961" width="23.5703125" style="171" customWidth="1"/>
    <col min="8962" max="8962" width="5" style="171" customWidth="1"/>
    <col min="8963" max="8978" width="0" style="171" hidden="1" customWidth="1"/>
    <col min="8979" max="8979" width="9.140625" style="171" customWidth="1"/>
    <col min="8980" max="9202" width="9.140625" style="171"/>
    <col min="9203" max="9203" width="7.42578125" style="171" customWidth="1"/>
    <col min="9204" max="9204" width="3.42578125" style="171" customWidth="1"/>
    <col min="9205" max="9205" width="1.7109375" style="171" customWidth="1"/>
    <col min="9206" max="9206" width="12.28515625" style="171" customWidth="1"/>
    <col min="9207" max="9207" width="1.42578125" style="171" customWidth="1"/>
    <col min="9208" max="9208" width="32.28515625" style="171" customWidth="1"/>
    <col min="9209" max="9209" width="3.28515625" style="171" customWidth="1"/>
    <col min="9210" max="9210" width="31.7109375" style="171" customWidth="1"/>
    <col min="9211" max="9211" width="10.5703125" style="171" customWidth="1"/>
    <col min="9212" max="9212" width="9.85546875" style="171" customWidth="1"/>
    <col min="9213" max="9213" width="9.7109375" style="171" customWidth="1"/>
    <col min="9214" max="9214" width="12.5703125" style="171" customWidth="1"/>
    <col min="9215" max="9215" width="15.140625" style="171" customWidth="1"/>
    <col min="9216" max="9216" width="27.140625" style="171" customWidth="1"/>
    <col min="9217" max="9217" width="23.5703125" style="171" customWidth="1"/>
    <col min="9218" max="9218" width="5" style="171" customWidth="1"/>
    <col min="9219" max="9234" width="0" style="171" hidden="1" customWidth="1"/>
    <col min="9235" max="9235" width="9.140625" style="171" customWidth="1"/>
    <col min="9236" max="9458" width="9.140625" style="171"/>
    <col min="9459" max="9459" width="7.42578125" style="171" customWidth="1"/>
    <col min="9460" max="9460" width="3.42578125" style="171" customWidth="1"/>
    <col min="9461" max="9461" width="1.7109375" style="171" customWidth="1"/>
    <col min="9462" max="9462" width="12.28515625" style="171" customWidth="1"/>
    <col min="9463" max="9463" width="1.42578125" style="171" customWidth="1"/>
    <col min="9464" max="9464" width="32.28515625" style="171" customWidth="1"/>
    <col min="9465" max="9465" width="3.28515625" style="171" customWidth="1"/>
    <col min="9466" max="9466" width="31.7109375" style="171" customWidth="1"/>
    <col min="9467" max="9467" width="10.5703125" style="171" customWidth="1"/>
    <col min="9468" max="9468" width="9.85546875" style="171" customWidth="1"/>
    <col min="9469" max="9469" width="9.7109375" style="171" customWidth="1"/>
    <col min="9470" max="9470" width="12.5703125" style="171" customWidth="1"/>
    <col min="9471" max="9471" width="15.140625" style="171" customWidth="1"/>
    <col min="9472" max="9472" width="27.140625" style="171" customWidth="1"/>
    <col min="9473" max="9473" width="23.5703125" style="171" customWidth="1"/>
    <col min="9474" max="9474" width="5" style="171" customWidth="1"/>
    <col min="9475" max="9490" width="0" style="171" hidden="1" customWidth="1"/>
    <col min="9491" max="9491" width="9.140625" style="171" customWidth="1"/>
    <col min="9492" max="9714" width="9.140625" style="171"/>
    <col min="9715" max="9715" width="7.42578125" style="171" customWidth="1"/>
    <col min="9716" max="9716" width="3.42578125" style="171" customWidth="1"/>
    <col min="9717" max="9717" width="1.7109375" style="171" customWidth="1"/>
    <col min="9718" max="9718" width="12.28515625" style="171" customWidth="1"/>
    <col min="9719" max="9719" width="1.42578125" style="171" customWidth="1"/>
    <col min="9720" max="9720" width="32.28515625" style="171" customWidth="1"/>
    <col min="9721" max="9721" width="3.28515625" style="171" customWidth="1"/>
    <col min="9722" max="9722" width="31.7109375" style="171" customWidth="1"/>
    <col min="9723" max="9723" width="10.5703125" style="171" customWidth="1"/>
    <col min="9724" max="9724" width="9.85546875" style="171" customWidth="1"/>
    <col min="9725" max="9725" width="9.7109375" style="171" customWidth="1"/>
    <col min="9726" max="9726" width="12.5703125" style="171" customWidth="1"/>
    <col min="9727" max="9727" width="15.140625" style="171" customWidth="1"/>
    <col min="9728" max="9728" width="27.140625" style="171" customWidth="1"/>
    <col min="9729" max="9729" width="23.5703125" style="171" customWidth="1"/>
    <col min="9730" max="9730" width="5" style="171" customWidth="1"/>
    <col min="9731" max="9746" width="0" style="171" hidden="1" customWidth="1"/>
    <col min="9747" max="9747" width="9.140625" style="171" customWidth="1"/>
    <col min="9748" max="9970" width="9.140625" style="171"/>
    <col min="9971" max="9971" width="7.42578125" style="171" customWidth="1"/>
    <col min="9972" max="9972" width="3.42578125" style="171" customWidth="1"/>
    <col min="9973" max="9973" width="1.7109375" style="171" customWidth="1"/>
    <col min="9974" max="9974" width="12.28515625" style="171" customWidth="1"/>
    <col min="9975" max="9975" width="1.42578125" style="171" customWidth="1"/>
    <col min="9976" max="9976" width="32.28515625" style="171" customWidth="1"/>
    <col min="9977" max="9977" width="3.28515625" style="171" customWidth="1"/>
    <col min="9978" max="9978" width="31.7109375" style="171" customWidth="1"/>
    <col min="9979" max="9979" width="10.5703125" style="171" customWidth="1"/>
    <col min="9980" max="9980" width="9.85546875" style="171" customWidth="1"/>
    <col min="9981" max="9981" width="9.7109375" style="171" customWidth="1"/>
    <col min="9982" max="9982" width="12.5703125" style="171" customWidth="1"/>
    <col min="9983" max="9983" width="15.140625" style="171" customWidth="1"/>
    <col min="9984" max="9984" width="27.140625" style="171" customWidth="1"/>
    <col min="9985" max="9985" width="23.5703125" style="171" customWidth="1"/>
    <col min="9986" max="9986" width="5" style="171" customWidth="1"/>
    <col min="9987" max="10002" width="0" style="171" hidden="1" customWidth="1"/>
    <col min="10003" max="10003" width="9.140625" style="171" customWidth="1"/>
    <col min="10004" max="10226" width="9.140625" style="171"/>
    <col min="10227" max="10227" width="7.42578125" style="171" customWidth="1"/>
    <col min="10228" max="10228" width="3.42578125" style="171" customWidth="1"/>
    <col min="10229" max="10229" width="1.7109375" style="171" customWidth="1"/>
    <col min="10230" max="10230" width="12.28515625" style="171" customWidth="1"/>
    <col min="10231" max="10231" width="1.42578125" style="171" customWidth="1"/>
    <col min="10232" max="10232" width="32.28515625" style="171" customWidth="1"/>
    <col min="10233" max="10233" width="3.28515625" style="171" customWidth="1"/>
    <col min="10234" max="10234" width="31.7109375" style="171" customWidth="1"/>
    <col min="10235" max="10235" width="10.5703125" style="171" customWidth="1"/>
    <col min="10236" max="10236" width="9.85546875" style="171" customWidth="1"/>
    <col min="10237" max="10237" width="9.7109375" style="171" customWidth="1"/>
    <col min="10238" max="10238" width="12.5703125" style="171" customWidth="1"/>
    <col min="10239" max="10239" width="15.140625" style="171" customWidth="1"/>
    <col min="10240" max="10240" width="27.140625" style="171" customWidth="1"/>
    <col min="10241" max="10241" width="23.5703125" style="171" customWidth="1"/>
    <col min="10242" max="10242" width="5" style="171" customWidth="1"/>
    <col min="10243" max="10258" width="0" style="171" hidden="1" customWidth="1"/>
    <col min="10259" max="10259" width="9.140625" style="171" customWidth="1"/>
    <col min="10260" max="10482" width="9.140625" style="171"/>
    <col min="10483" max="10483" width="7.42578125" style="171" customWidth="1"/>
    <col min="10484" max="10484" width="3.42578125" style="171" customWidth="1"/>
    <col min="10485" max="10485" width="1.7109375" style="171" customWidth="1"/>
    <col min="10486" max="10486" width="12.28515625" style="171" customWidth="1"/>
    <col min="10487" max="10487" width="1.42578125" style="171" customWidth="1"/>
    <col min="10488" max="10488" width="32.28515625" style="171" customWidth="1"/>
    <col min="10489" max="10489" width="3.28515625" style="171" customWidth="1"/>
    <col min="10490" max="10490" width="31.7109375" style="171" customWidth="1"/>
    <col min="10491" max="10491" width="10.5703125" style="171" customWidth="1"/>
    <col min="10492" max="10492" width="9.85546875" style="171" customWidth="1"/>
    <col min="10493" max="10493" width="9.7109375" style="171" customWidth="1"/>
    <col min="10494" max="10494" width="12.5703125" style="171" customWidth="1"/>
    <col min="10495" max="10495" width="15.140625" style="171" customWidth="1"/>
    <col min="10496" max="10496" width="27.140625" style="171" customWidth="1"/>
    <col min="10497" max="10497" width="23.5703125" style="171" customWidth="1"/>
    <col min="10498" max="10498" width="5" style="171" customWidth="1"/>
    <col min="10499" max="10514" width="0" style="171" hidden="1" customWidth="1"/>
    <col min="10515" max="10515" width="9.140625" style="171" customWidth="1"/>
    <col min="10516" max="10738" width="9.140625" style="171"/>
    <col min="10739" max="10739" width="7.42578125" style="171" customWidth="1"/>
    <col min="10740" max="10740" width="3.42578125" style="171" customWidth="1"/>
    <col min="10741" max="10741" width="1.7109375" style="171" customWidth="1"/>
    <col min="10742" max="10742" width="12.28515625" style="171" customWidth="1"/>
    <col min="10743" max="10743" width="1.42578125" style="171" customWidth="1"/>
    <col min="10744" max="10744" width="32.28515625" style="171" customWidth="1"/>
    <col min="10745" max="10745" width="3.28515625" style="171" customWidth="1"/>
    <col min="10746" max="10746" width="31.7109375" style="171" customWidth="1"/>
    <col min="10747" max="10747" width="10.5703125" style="171" customWidth="1"/>
    <col min="10748" max="10748" width="9.85546875" style="171" customWidth="1"/>
    <col min="10749" max="10749" width="9.7109375" style="171" customWidth="1"/>
    <col min="10750" max="10750" width="12.5703125" style="171" customWidth="1"/>
    <col min="10751" max="10751" width="15.140625" style="171" customWidth="1"/>
    <col min="10752" max="10752" width="27.140625" style="171" customWidth="1"/>
    <col min="10753" max="10753" width="23.5703125" style="171" customWidth="1"/>
    <col min="10754" max="10754" width="5" style="171" customWidth="1"/>
    <col min="10755" max="10770" width="0" style="171" hidden="1" customWidth="1"/>
    <col min="10771" max="10771" width="9.140625" style="171" customWidth="1"/>
    <col min="10772" max="10994" width="9.140625" style="171"/>
    <col min="10995" max="10995" width="7.42578125" style="171" customWidth="1"/>
    <col min="10996" max="10996" width="3.42578125" style="171" customWidth="1"/>
    <col min="10997" max="10997" width="1.7109375" style="171" customWidth="1"/>
    <col min="10998" max="10998" width="12.28515625" style="171" customWidth="1"/>
    <col min="10999" max="10999" width="1.42578125" style="171" customWidth="1"/>
    <col min="11000" max="11000" width="32.28515625" style="171" customWidth="1"/>
    <col min="11001" max="11001" width="3.28515625" style="171" customWidth="1"/>
    <col min="11002" max="11002" width="31.7109375" style="171" customWidth="1"/>
    <col min="11003" max="11003" width="10.5703125" style="171" customWidth="1"/>
    <col min="11004" max="11004" width="9.85546875" style="171" customWidth="1"/>
    <col min="11005" max="11005" width="9.7109375" style="171" customWidth="1"/>
    <col min="11006" max="11006" width="12.5703125" style="171" customWidth="1"/>
    <col min="11007" max="11007" width="15.140625" style="171" customWidth="1"/>
    <col min="11008" max="11008" width="27.140625" style="171" customWidth="1"/>
    <col min="11009" max="11009" width="23.5703125" style="171" customWidth="1"/>
    <col min="11010" max="11010" width="5" style="171" customWidth="1"/>
    <col min="11011" max="11026" width="0" style="171" hidden="1" customWidth="1"/>
    <col min="11027" max="11027" width="9.140625" style="171" customWidth="1"/>
    <col min="11028" max="11250" width="9.140625" style="171"/>
    <col min="11251" max="11251" width="7.42578125" style="171" customWidth="1"/>
    <col min="11252" max="11252" width="3.42578125" style="171" customWidth="1"/>
    <col min="11253" max="11253" width="1.7109375" style="171" customWidth="1"/>
    <col min="11254" max="11254" width="12.28515625" style="171" customWidth="1"/>
    <col min="11255" max="11255" width="1.42578125" style="171" customWidth="1"/>
    <col min="11256" max="11256" width="32.28515625" style="171" customWidth="1"/>
    <col min="11257" max="11257" width="3.28515625" style="171" customWidth="1"/>
    <col min="11258" max="11258" width="31.7109375" style="171" customWidth="1"/>
    <col min="11259" max="11259" width="10.5703125" style="171" customWidth="1"/>
    <col min="11260" max="11260" width="9.85546875" style="171" customWidth="1"/>
    <col min="11261" max="11261" width="9.7109375" style="171" customWidth="1"/>
    <col min="11262" max="11262" width="12.5703125" style="171" customWidth="1"/>
    <col min="11263" max="11263" width="15.140625" style="171" customWidth="1"/>
    <col min="11264" max="11264" width="27.140625" style="171" customWidth="1"/>
    <col min="11265" max="11265" width="23.5703125" style="171" customWidth="1"/>
    <col min="11266" max="11266" width="5" style="171" customWidth="1"/>
    <col min="11267" max="11282" width="0" style="171" hidden="1" customWidth="1"/>
    <col min="11283" max="11283" width="9.140625" style="171" customWidth="1"/>
    <col min="11284" max="11506" width="9.140625" style="171"/>
    <col min="11507" max="11507" width="7.42578125" style="171" customWidth="1"/>
    <col min="11508" max="11508" width="3.42578125" style="171" customWidth="1"/>
    <col min="11509" max="11509" width="1.7109375" style="171" customWidth="1"/>
    <col min="11510" max="11510" width="12.28515625" style="171" customWidth="1"/>
    <col min="11511" max="11511" width="1.42578125" style="171" customWidth="1"/>
    <col min="11512" max="11512" width="32.28515625" style="171" customWidth="1"/>
    <col min="11513" max="11513" width="3.28515625" style="171" customWidth="1"/>
    <col min="11514" max="11514" width="31.7109375" style="171" customWidth="1"/>
    <col min="11515" max="11515" width="10.5703125" style="171" customWidth="1"/>
    <col min="11516" max="11516" width="9.85546875" style="171" customWidth="1"/>
    <col min="11517" max="11517" width="9.7109375" style="171" customWidth="1"/>
    <col min="11518" max="11518" width="12.5703125" style="171" customWidth="1"/>
    <col min="11519" max="11519" width="15.140625" style="171" customWidth="1"/>
    <col min="11520" max="11520" width="27.140625" style="171" customWidth="1"/>
    <col min="11521" max="11521" width="23.5703125" style="171" customWidth="1"/>
    <col min="11522" max="11522" width="5" style="171" customWidth="1"/>
    <col min="11523" max="11538" width="0" style="171" hidden="1" customWidth="1"/>
    <col min="11539" max="11539" width="9.140625" style="171" customWidth="1"/>
    <col min="11540" max="11762" width="9.140625" style="171"/>
    <col min="11763" max="11763" width="7.42578125" style="171" customWidth="1"/>
    <col min="11764" max="11764" width="3.42578125" style="171" customWidth="1"/>
    <col min="11765" max="11765" width="1.7109375" style="171" customWidth="1"/>
    <col min="11766" max="11766" width="12.28515625" style="171" customWidth="1"/>
    <col min="11767" max="11767" width="1.42578125" style="171" customWidth="1"/>
    <col min="11768" max="11768" width="32.28515625" style="171" customWidth="1"/>
    <col min="11769" max="11769" width="3.28515625" style="171" customWidth="1"/>
    <col min="11770" max="11770" width="31.7109375" style="171" customWidth="1"/>
    <col min="11771" max="11771" width="10.5703125" style="171" customWidth="1"/>
    <col min="11772" max="11772" width="9.85546875" style="171" customWidth="1"/>
    <col min="11773" max="11773" width="9.7109375" style="171" customWidth="1"/>
    <col min="11774" max="11774" width="12.5703125" style="171" customWidth="1"/>
    <col min="11775" max="11775" width="15.140625" style="171" customWidth="1"/>
    <col min="11776" max="11776" width="27.140625" style="171" customWidth="1"/>
    <col min="11777" max="11777" width="23.5703125" style="171" customWidth="1"/>
    <col min="11778" max="11778" width="5" style="171" customWidth="1"/>
    <col min="11779" max="11794" width="0" style="171" hidden="1" customWidth="1"/>
    <col min="11795" max="11795" width="9.140625" style="171" customWidth="1"/>
    <col min="11796" max="12018" width="9.140625" style="171"/>
    <col min="12019" max="12019" width="7.42578125" style="171" customWidth="1"/>
    <col min="12020" max="12020" width="3.42578125" style="171" customWidth="1"/>
    <col min="12021" max="12021" width="1.7109375" style="171" customWidth="1"/>
    <col min="12022" max="12022" width="12.28515625" style="171" customWidth="1"/>
    <col min="12023" max="12023" width="1.42578125" style="171" customWidth="1"/>
    <col min="12024" max="12024" width="32.28515625" style="171" customWidth="1"/>
    <col min="12025" max="12025" width="3.28515625" style="171" customWidth="1"/>
    <col min="12026" max="12026" width="31.7109375" style="171" customWidth="1"/>
    <col min="12027" max="12027" width="10.5703125" style="171" customWidth="1"/>
    <col min="12028" max="12028" width="9.85546875" style="171" customWidth="1"/>
    <col min="12029" max="12029" width="9.7109375" style="171" customWidth="1"/>
    <col min="12030" max="12030" width="12.5703125" style="171" customWidth="1"/>
    <col min="12031" max="12031" width="15.140625" style="171" customWidth="1"/>
    <col min="12032" max="12032" width="27.140625" style="171" customWidth="1"/>
    <col min="12033" max="12033" width="23.5703125" style="171" customWidth="1"/>
    <col min="12034" max="12034" width="5" style="171" customWidth="1"/>
    <col min="12035" max="12050" width="0" style="171" hidden="1" customWidth="1"/>
    <col min="12051" max="12051" width="9.140625" style="171" customWidth="1"/>
    <col min="12052" max="12274" width="9.140625" style="171"/>
    <col min="12275" max="12275" width="7.42578125" style="171" customWidth="1"/>
    <col min="12276" max="12276" width="3.42578125" style="171" customWidth="1"/>
    <col min="12277" max="12277" width="1.7109375" style="171" customWidth="1"/>
    <col min="12278" max="12278" width="12.28515625" style="171" customWidth="1"/>
    <col min="12279" max="12279" width="1.42578125" style="171" customWidth="1"/>
    <col min="12280" max="12280" width="32.28515625" style="171" customWidth="1"/>
    <col min="12281" max="12281" width="3.28515625" style="171" customWidth="1"/>
    <col min="12282" max="12282" width="31.7109375" style="171" customWidth="1"/>
    <col min="12283" max="12283" width="10.5703125" style="171" customWidth="1"/>
    <col min="12284" max="12284" width="9.85546875" style="171" customWidth="1"/>
    <col min="12285" max="12285" width="9.7109375" style="171" customWidth="1"/>
    <col min="12286" max="12286" width="12.5703125" style="171" customWidth="1"/>
    <col min="12287" max="12287" width="15.140625" style="171" customWidth="1"/>
    <col min="12288" max="12288" width="27.140625" style="171" customWidth="1"/>
    <col min="12289" max="12289" width="23.5703125" style="171" customWidth="1"/>
    <col min="12290" max="12290" width="5" style="171" customWidth="1"/>
    <col min="12291" max="12306" width="0" style="171" hidden="1" customWidth="1"/>
    <col min="12307" max="12307" width="9.140625" style="171" customWidth="1"/>
    <col min="12308" max="12530" width="9.140625" style="171"/>
    <col min="12531" max="12531" width="7.42578125" style="171" customWidth="1"/>
    <col min="12532" max="12532" width="3.42578125" style="171" customWidth="1"/>
    <col min="12533" max="12533" width="1.7109375" style="171" customWidth="1"/>
    <col min="12534" max="12534" width="12.28515625" style="171" customWidth="1"/>
    <col min="12535" max="12535" width="1.42578125" style="171" customWidth="1"/>
    <col min="12536" max="12536" width="32.28515625" style="171" customWidth="1"/>
    <col min="12537" max="12537" width="3.28515625" style="171" customWidth="1"/>
    <col min="12538" max="12538" width="31.7109375" style="171" customWidth="1"/>
    <col min="12539" max="12539" width="10.5703125" style="171" customWidth="1"/>
    <col min="12540" max="12540" width="9.85546875" style="171" customWidth="1"/>
    <col min="12541" max="12541" width="9.7109375" style="171" customWidth="1"/>
    <col min="12542" max="12542" width="12.5703125" style="171" customWidth="1"/>
    <col min="12543" max="12543" width="15.140625" style="171" customWidth="1"/>
    <col min="12544" max="12544" width="27.140625" style="171" customWidth="1"/>
    <col min="12545" max="12545" width="23.5703125" style="171" customWidth="1"/>
    <col min="12546" max="12546" width="5" style="171" customWidth="1"/>
    <col min="12547" max="12562" width="0" style="171" hidden="1" customWidth="1"/>
    <col min="12563" max="12563" width="9.140625" style="171" customWidth="1"/>
    <col min="12564" max="12786" width="9.140625" style="171"/>
    <col min="12787" max="12787" width="7.42578125" style="171" customWidth="1"/>
    <col min="12788" max="12788" width="3.42578125" style="171" customWidth="1"/>
    <col min="12789" max="12789" width="1.7109375" style="171" customWidth="1"/>
    <col min="12790" max="12790" width="12.28515625" style="171" customWidth="1"/>
    <col min="12791" max="12791" width="1.42578125" style="171" customWidth="1"/>
    <col min="12792" max="12792" width="32.28515625" style="171" customWidth="1"/>
    <col min="12793" max="12793" width="3.28515625" style="171" customWidth="1"/>
    <col min="12794" max="12794" width="31.7109375" style="171" customWidth="1"/>
    <col min="12795" max="12795" width="10.5703125" style="171" customWidth="1"/>
    <col min="12796" max="12796" width="9.85546875" style="171" customWidth="1"/>
    <col min="12797" max="12797" width="9.7109375" style="171" customWidth="1"/>
    <col min="12798" max="12798" width="12.5703125" style="171" customWidth="1"/>
    <col min="12799" max="12799" width="15.140625" style="171" customWidth="1"/>
    <col min="12800" max="12800" width="27.140625" style="171" customWidth="1"/>
    <col min="12801" max="12801" width="23.5703125" style="171" customWidth="1"/>
    <col min="12802" max="12802" width="5" style="171" customWidth="1"/>
    <col min="12803" max="12818" width="0" style="171" hidden="1" customWidth="1"/>
    <col min="12819" max="12819" width="9.140625" style="171" customWidth="1"/>
    <col min="12820" max="13042" width="9.140625" style="171"/>
    <col min="13043" max="13043" width="7.42578125" style="171" customWidth="1"/>
    <col min="13044" max="13044" width="3.42578125" style="171" customWidth="1"/>
    <col min="13045" max="13045" width="1.7109375" style="171" customWidth="1"/>
    <col min="13046" max="13046" width="12.28515625" style="171" customWidth="1"/>
    <col min="13047" max="13047" width="1.42578125" style="171" customWidth="1"/>
    <col min="13048" max="13048" width="32.28515625" style="171" customWidth="1"/>
    <col min="13049" max="13049" width="3.28515625" style="171" customWidth="1"/>
    <col min="13050" max="13050" width="31.7109375" style="171" customWidth="1"/>
    <col min="13051" max="13051" width="10.5703125" style="171" customWidth="1"/>
    <col min="13052" max="13052" width="9.85546875" style="171" customWidth="1"/>
    <col min="13053" max="13053" width="9.7109375" style="171" customWidth="1"/>
    <col min="13054" max="13054" width="12.5703125" style="171" customWidth="1"/>
    <col min="13055" max="13055" width="15.140625" style="171" customWidth="1"/>
    <col min="13056" max="13056" width="27.140625" style="171" customWidth="1"/>
    <col min="13057" max="13057" width="23.5703125" style="171" customWidth="1"/>
    <col min="13058" max="13058" width="5" style="171" customWidth="1"/>
    <col min="13059" max="13074" width="0" style="171" hidden="1" customWidth="1"/>
    <col min="13075" max="13075" width="9.140625" style="171" customWidth="1"/>
    <col min="13076" max="13298" width="9.140625" style="171"/>
    <col min="13299" max="13299" width="7.42578125" style="171" customWidth="1"/>
    <col min="13300" max="13300" width="3.42578125" style="171" customWidth="1"/>
    <col min="13301" max="13301" width="1.7109375" style="171" customWidth="1"/>
    <col min="13302" max="13302" width="12.28515625" style="171" customWidth="1"/>
    <col min="13303" max="13303" width="1.42578125" style="171" customWidth="1"/>
    <col min="13304" max="13304" width="32.28515625" style="171" customWidth="1"/>
    <col min="13305" max="13305" width="3.28515625" style="171" customWidth="1"/>
    <col min="13306" max="13306" width="31.7109375" style="171" customWidth="1"/>
    <col min="13307" max="13307" width="10.5703125" style="171" customWidth="1"/>
    <col min="13308" max="13308" width="9.85546875" style="171" customWidth="1"/>
    <col min="13309" max="13309" width="9.7109375" style="171" customWidth="1"/>
    <col min="13310" max="13310" width="12.5703125" style="171" customWidth="1"/>
    <col min="13311" max="13311" width="15.140625" style="171" customWidth="1"/>
    <col min="13312" max="13312" width="27.140625" style="171" customWidth="1"/>
    <col min="13313" max="13313" width="23.5703125" style="171" customWidth="1"/>
    <col min="13314" max="13314" width="5" style="171" customWidth="1"/>
    <col min="13315" max="13330" width="0" style="171" hidden="1" customWidth="1"/>
    <col min="13331" max="13331" width="9.140625" style="171" customWidth="1"/>
    <col min="13332" max="13554" width="9.140625" style="171"/>
    <col min="13555" max="13555" width="7.42578125" style="171" customWidth="1"/>
    <col min="13556" max="13556" width="3.42578125" style="171" customWidth="1"/>
    <col min="13557" max="13557" width="1.7109375" style="171" customWidth="1"/>
    <col min="13558" max="13558" width="12.28515625" style="171" customWidth="1"/>
    <col min="13559" max="13559" width="1.42578125" style="171" customWidth="1"/>
    <col min="13560" max="13560" width="32.28515625" style="171" customWidth="1"/>
    <col min="13561" max="13561" width="3.28515625" style="171" customWidth="1"/>
    <col min="13562" max="13562" width="31.7109375" style="171" customWidth="1"/>
    <col min="13563" max="13563" width="10.5703125" style="171" customWidth="1"/>
    <col min="13564" max="13564" width="9.85546875" style="171" customWidth="1"/>
    <col min="13565" max="13565" width="9.7109375" style="171" customWidth="1"/>
    <col min="13566" max="13566" width="12.5703125" style="171" customWidth="1"/>
    <col min="13567" max="13567" width="15.140625" style="171" customWidth="1"/>
    <col min="13568" max="13568" width="27.140625" style="171" customWidth="1"/>
    <col min="13569" max="13569" width="23.5703125" style="171" customWidth="1"/>
    <col min="13570" max="13570" width="5" style="171" customWidth="1"/>
    <col min="13571" max="13586" width="0" style="171" hidden="1" customWidth="1"/>
    <col min="13587" max="13587" width="9.140625" style="171" customWidth="1"/>
    <col min="13588" max="13810" width="9.140625" style="171"/>
    <col min="13811" max="13811" width="7.42578125" style="171" customWidth="1"/>
    <col min="13812" max="13812" width="3.42578125" style="171" customWidth="1"/>
    <col min="13813" max="13813" width="1.7109375" style="171" customWidth="1"/>
    <col min="13814" max="13814" width="12.28515625" style="171" customWidth="1"/>
    <col min="13815" max="13815" width="1.42578125" style="171" customWidth="1"/>
    <col min="13816" max="13816" width="32.28515625" style="171" customWidth="1"/>
    <col min="13817" max="13817" width="3.28515625" style="171" customWidth="1"/>
    <col min="13818" max="13818" width="31.7109375" style="171" customWidth="1"/>
    <col min="13819" max="13819" width="10.5703125" style="171" customWidth="1"/>
    <col min="13820" max="13820" width="9.85546875" style="171" customWidth="1"/>
    <col min="13821" max="13821" width="9.7109375" style="171" customWidth="1"/>
    <col min="13822" max="13822" width="12.5703125" style="171" customWidth="1"/>
    <col min="13823" max="13823" width="15.140625" style="171" customWidth="1"/>
    <col min="13824" max="13824" width="27.140625" style="171" customWidth="1"/>
    <col min="13825" max="13825" width="23.5703125" style="171" customWidth="1"/>
    <col min="13826" max="13826" width="5" style="171" customWidth="1"/>
    <col min="13827" max="13842" width="0" style="171" hidden="1" customWidth="1"/>
    <col min="13843" max="13843" width="9.140625" style="171" customWidth="1"/>
    <col min="13844" max="14066" width="9.140625" style="171"/>
    <col min="14067" max="14067" width="7.42578125" style="171" customWidth="1"/>
    <col min="14068" max="14068" width="3.42578125" style="171" customWidth="1"/>
    <col min="14069" max="14069" width="1.7109375" style="171" customWidth="1"/>
    <col min="14070" max="14070" width="12.28515625" style="171" customWidth="1"/>
    <col min="14071" max="14071" width="1.42578125" style="171" customWidth="1"/>
    <col min="14072" max="14072" width="32.28515625" style="171" customWidth="1"/>
    <col min="14073" max="14073" width="3.28515625" style="171" customWidth="1"/>
    <col min="14074" max="14074" width="31.7109375" style="171" customWidth="1"/>
    <col min="14075" max="14075" width="10.5703125" style="171" customWidth="1"/>
    <col min="14076" max="14076" width="9.85546875" style="171" customWidth="1"/>
    <col min="14077" max="14077" width="9.7109375" style="171" customWidth="1"/>
    <col min="14078" max="14078" width="12.5703125" style="171" customWidth="1"/>
    <col min="14079" max="14079" width="15.140625" style="171" customWidth="1"/>
    <col min="14080" max="14080" width="27.140625" style="171" customWidth="1"/>
    <col min="14081" max="14081" width="23.5703125" style="171" customWidth="1"/>
    <col min="14082" max="14082" width="5" style="171" customWidth="1"/>
    <col min="14083" max="14098" width="0" style="171" hidden="1" customWidth="1"/>
    <col min="14099" max="14099" width="9.140625" style="171" customWidth="1"/>
    <col min="14100" max="14322" width="9.140625" style="171"/>
    <col min="14323" max="14323" width="7.42578125" style="171" customWidth="1"/>
    <col min="14324" max="14324" width="3.42578125" style="171" customWidth="1"/>
    <col min="14325" max="14325" width="1.7109375" style="171" customWidth="1"/>
    <col min="14326" max="14326" width="12.28515625" style="171" customWidth="1"/>
    <col min="14327" max="14327" width="1.42578125" style="171" customWidth="1"/>
    <col min="14328" max="14328" width="32.28515625" style="171" customWidth="1"/>
    <col min="14329" max="14329" width="3.28515625" style="171" customWidth="1"/>
    <col min="14330" max="14330" width="31.7109375" style="171" customWidth="1"/>
    <col min="14331" max="14331" width="10.5703125" style="171" customWidth="1"/>
    <col min="14332" max="14332" width="9.85546875" style="171" customWidth="1"/>
    <col min="14333" max="14333" width="9.7109375" style="171" customWidth="1"/>
    <col min="14334" max="14334" width="12.5703125" style="171" customWidth="1"/>
    <col min="14335" max="14335" width="15.140625" style="171" customWidth="1"/>
    <col min="14336" max="14336" width="27.140625" style="171" customWidth="1"/>
    <col min="14337" max="14337" width="23.5703125" style="171" customWidth="1"/>
    <col min="14338" max="14338" width="5" style="171" customWidth="1"/>
    <col min="14339" max="14354" width="0" style="171" hidden="1" customWidth="1"/>
    <col min="14355" max="14355" width="9.140625" style="171" customWidth="1"/>
    <col min="14356" max="14578" width="9.140625" style="171"/>
    <col min="14579" max="14579" width="7.42578125" style="171" customWidth="1"/>
    <col min="14580" max="14580" width="3.42578125" style="171" customWidth="1"/>
    <col min="14581" max="14581" width="1.7109375" style="171" customWidth="1"/>
    <col min="14582" max="14582" width="12.28515625" style="171" customWidth="1"/>
    <col min="14583" max="14583" width="1.42578125" style="171" customWidth="1"/>
    <col min="14584" max="14584" width="32.28515625" style="171" customWidth="1"/>
    <col min="14585" max="14585" width="3.28515625" style="171" customWidth="1"/>
    <col min="14586" max="14586" width="31.7109375" style="171" customWidth="1"/>
    <col min="14587" max="14587" width="10.5703125" style="171" customWidth="1"/>
    <col min="14588" max="14588" width="9.85546875" style="171" customWidth="1"/>
    <col min="14589" max="14589" width="9.7109375" style="171" customWidth="1"/>
    <col min="14590" max="14590" width="12.5703125" style="171" customWidth="1"/>
    <col min="14591" max="14591" width="15.140625" style="171" customWidth="1"/>
    <col min="14592" max="14592" width="27.140625" style="171" customWidth="1"/>
    <col min="14593" max="14593" width="23.5703125" style="171" customWidth="1"/>
    <col min="14594" max="14594" width="5" style="171" customWidth="1"/>
    <col min="14595" max="14610" width="0" style="171" hidden="1" customWidth="1"/>
    <col min="14611" max="14611" width="9.140625" style="171" customWidth="1"/>
    <col min="14612" max="14834" width="9.140625" style="171"/>
    <col min="14835" max="14835" width="7.42578125" style="171" customWidth="1"/>
    <col min="14836" max="14836" width="3.42578125" style="171" customWidth="1"/>
    <col min="14837" max="14837" width="1.7109375" style="171" customWidth="1"/>
    <col min="14838" max="14838" width="12.28515625" style="171" customWidth="1"/>
    <col min="14839" max="14839" width="1.42578125" style="171" customWidth="1"/>
    <col min="14840" max="14840" width="32.28515625" style="171" customWidth="1"/>
    <col min="14841" max="14841" width="3.28515625" style="171" customWidth="1"/>
    <col min="14842" max="14842" width="31.7109375" style="171" customWidth="1"/>
    <col min="14843" max="14843" width="10.5703125" style="171" customWidth="1"/>
    <col min="14844" max="14844" width="9.85546875" style="171" customWidth="1"/>
    <col min="14845" max="14845" width="9.7109375" style="171" customWidth="1"/>
    <col min="14846" max="14846" width="12.5703125" style="171" customWidth="1"/>
    <col min="14847" max="14847" width="15.140625" style="171" customWidth="1"/>
    <col min="14848" max="14848" width="27.140625" style="171" customWidth="1"/>
    <col min="14849" max="14849" width="23.5703125" style="171" customWidth="1"/>
    <col min="14850" max="14850" width="5" style="171" customWidth="1"/>
    <col min="14851" max="14866" width="0" style="171" hidden="1" customWidth="1"/>
    <col min="14867" max="14867" width="9.140625" style="171" customWidth="1"/>
    <col min="14868" max="15090" width="9.140625" style="171"/>
    <col min="15091" max="15091" width="7.42578125" style="171" customWidth="1"/>
    <col min="15092" max="15092" width="3.42578125" style="171" customWidth="1"/>
    <col min="15093" max="15093" width="1.7109375" style="171" customWidth="1"/>
    <col min="15094" max="15094" width="12.28515625" style="171" customWidth="1"/>
    <col min="15095" max="15095" width="1.42578125" style="171" customWidth="1"/>
    <col min="15096" max="15096" width="32.28515625" style="171" customWidth="1"/>
    <col min="15097" max="15097" width="3.28515625" style="171" customWidth="1"/>
    <col min="15098" max="15098" width="31.7109375" style="171" customWidth="1"/>
    <col min="15099" max="15099" width="10.5703125" style="171" customWidth="1"/>
    <col min="15100" max="15100" width="9.85546875" style="171" customWidth="1"/>
    <col min="15101" max="15101" width="9.7109375" style="171" customWidth="1"/>
    <col min="15102" max="15102" width="12.5703125" style="171" customWidth="1"/>
    <col min="15103" max="15103" width="15.140625" style="171" customWidth="1"/>
    <col min="15104" max="15104" width="27.140625" style="171" customWidth="1"/>
    <col min="15105" max="15105" width="23.5703125" style="171" customWidth="1"/>
    <col min="15106" max="15106" width="5" style="171" customWidth="1"/>
    <col min="15107" max="15122" width="0" style="171" hidden="1" customWidth="1"/>
    <col min="15123" max="15123" width="9.140625" style="171" customWidth="1"/>
    <col min="15124" max="15346" width="9.140625" style="171"/>
    <col min="15347" max="15347" width="7.42578125" style="171" customWidth="1"/>
    <col min="15348" max="15348" width="3.42578125" style="171" customWidth="1"/>
    <col min="15349" max="15349" width="1.7109375" style="171" customWidth="1"/>
    <col min="15350" max="15350" width="12.28515625" style="171" customWidth="1"/>
    <col min="15351" max="15351" width="1.42578125" style="171" customWidth="1"/>
    <col min="15352" max="15352" width="32.28515625" style="171" customWidth="1"/>
    <col min="15353" max="15353" width="3.28515625" style="171" customWidth="1"/>
    <col min="15354" max="15354" width="31.7109375" style="171" customWidth="1"/>
    <col min="15355" max="15355" width="10.5703125" style="171" customWidth="1"/>
    <col min="15356" max="15356" width="9.85546875" style="171" customWidth="1"/>
    <col min="15357" max="15357" width="9.7109375" style="171" customWidth="1"/>
    <col min="15358" max="15358" width="12.5703125" style="171" customWidth="1"/>
    <col min="15359" max="15359" width="15.140625" style="171" customWidth="1"/>
    <col min="15360" max="15360" width="27.140625" style="171" customWidth="1"/>
    <col min="15361" max="15361" width="23.5703125" style="171" customWidth="1"/>
    <col min="15362" max="15362" width="5" style="171" customWidth="1"/>
    <col min="15363" max="15378" width="0" style="171" hidden="1" customWidth="1"/>
    <col min="15379" max="15379" width="9.140625" style="171" customWidth="1"/>
    <col min="15380" max="15602" width="9.140625" style="171"/>
    <col min="15603" max="15603" width="7.42578125" style="171" customWidth="1"/>
    <col min="15604" max="15604" width="3.42578125" style="171" customWidth="1"/>
    <col min="15605" max="15605" width="1.7109375" style="171" customWidth="1"/>
    <col min="15606" max="15606" width="12.28515625" style="171" customWidth="1"/>
    <col min="15607" max="15607" width="1.42578125" style="171" customWidth="1"/>
    <col min="15608" max="15608" width="32.28515625" style="171" customWidth="1"/>
    <col min="15609" max="15609" width="3.28515625" style="171" customWidth="1"/>
    <col min="15610" max="15610" width="31.7109375" style="171" customWidth="1"/>
    <col min="15611" max="15611" width="10.5703125" style="171" customWidth="1"/>
    <col min="15612" max="15612" width="9.85546875" style="171" customWidth="1"/>
    <col min="15613" max="15613" width="9.7109375" style="171" customWidth="1"/>
    <col min="15614" max="15614" width="12.5703125" style="171" customWidth="1"/>
    <col min="15615" max="15615" width="15.140625" style="171" customWidth="1"/>
    <col min="15616" max="15616" width="27.140625" style="171" customWidth="1"/>
    <col min="15617" max="15617" width="23.5703125" style="171" customWidth="1"/>
    <col min="15618" max="15618" width="5" style="171" customWidth="1"/>
    <col min="15619" max="15634" width="0" style="171" hidden="1" customWidth="1"/>
    <col min="15635" max="15635" width="9.140625" style="171" customWidth="1"/>
    <col min="15636" max="15858" width="9.140625" style="171"/>
    <col min="15859" max="15859" width="7.42578125" style="171" customWidth="1"/>
    <col min="15860" max="15860" width="3.42578125" style="171" customWidth="1"/>
    <col min="15861" max="15861" width="1.7109375" style="171" customWidth="1"/>
    <col min="15862" max="15862" width="12.28515625" style="171" customWidth="1"/>
    <col min="15863" max="15863" width="1.42578125" style="171" customWidth="1"/>
    <col min="15864" max="15864" width="32.28515625" style="171" customWidth="1"/>
    <col min="15865" max="15865" width="3.28515625" style="171" customWidth="1"/>
    <col min="15866" max="15866" width="31.7109375" style="171" customWidth="1"/>
    <col min="15867" max="15867" width="10.5703125" style="171" customWidth="1"/>
    <col min="15868" max="15868" width="9.85546875" style="171" customWidth="1"/>
    <col min="15869" max="15869" width="9.7109375" style="171" customWidth="1"/>
    <col min="15870" max="15870" width="12.5703125" style="171" customWidth="1"/>
    <col min="15871" max="15871" width="15.140625" style="171" customWidth="1"/>
    <col min="15872" max="15872" width="27.140625" style="171" customWidth="1"/>
    <col min="15873" max="15873" width="23.5703125" style="171" customWidth="1"/>
    <col min="15874" max="15874" width="5" style="171" customWidth="1"/>
    <col min="15875" max="15890" width="0" style="171" hidden="1" customWidth="1"/>
    <col min="15891" max="15891" width="9.140625" style="171" customWidth="1"/>
    <col min="15892" max="16114" width="9.140625" style="171"/>
    <col min="16115" max="16115" width="7.42578125" style="171" customWidth="1"/>
    <col min="16116" max="16116" width="3.42578125" style="171" customWidth="1"/>
    <col min="16117" max="16117" width="1.7109375" style="171" customWidth="1"/>
    <col min="16118" max="16118" width="12.28515625" style="171" customWidth="1"/>
    <col min="16119" max="16119" width="1.42578125" style="171" customWidth="1"/>
    <col min="16120" max="16120" width="32.28515625" style="171" customWidth="1"/>
    <col min="16121" max="16121" width="3.28515625" style="171" customWidth="1"/>
    <col min="16122" max="16122" width="31.7109375" style="171" customWidth="1"/>
    <col min="16123" max="16123" width="10.5703125" style="171" customWidth="1"/>
    <col min="16124" max="16124" width="9.85546875" style="171" customWidth="1"/>
    <col min="16125" max="16125" width="9.7109375" style="171" customWidth="1"/>
    <col min="16126" max="16126" width="12.5703125" style="171" customWidth="1"/>
    <col min="16127" max="16127" width="15.140625" style="171" customWidth="1"/>
    <col min="16128" max="16128" width="27.140625" style="171" customWidth="1"/>
    <col min="16129" max="16129" width="23.5703125" style="171" customWidth="1"/>
    <col min="16130" max="16130" width="5" style="171" customWidth="1"/>
    <col min="16131" max="16146" width="0" style="171" hidden="1" customWidth="1"/>
    <col min="16147" max="16147" width="9.140625" style="171" customWidth="1"/>
    <col min="16148" max="16384" width="9.140625" style="171"/>
  </cols>
  <sheetData>
    <row r="1" spans="1:23" ht="20.25" x14ac:dyDescent="0.3">
      <c r="A1" s="316" t="s">
        <v>530</v>
      </c>
      <c r="B1" s="317"/>
      <c r="C1" s="317"/>
      <c r="D1" s="317"/>
      <c r="E1" s="317"/>
      <c r="F1" s="317"/>
      <c r="G1" s="317"/>
      <c r="H1" s="317"/>
      <c r="I1" s="317"/>
      <c r="J1" s="317"/>
      <c r="K1" s="317"/>
      <c r="L1" s="317"/>
      <c r="M1" s="317"/>
      <c r="N1" s="345"/>
      <c r="O1" s="317"/>
      <c r="P1" s="168"/>
      <c r="Q1" s="168"/>
      <c r="R1" s="169"/>
      <c r="V1" s="882"/>
      <c r="W1" s="352"/>
    </row>
    <row r="2" spans="1:23" ht="6" customHeight="1" x14ac:dyDescent="0.3">
      <c r="A2" s="318"/>
      <c r="B2" s="318"/>
      <c r="C2" s="318"/>
      <c r="D2" s="318"/>
      <c r="E2" s="318"/>
      <c r="F2" s="318"/>
      <c r="G2" s="318"/>
      <c r="H2" s="318"/>
      <c r="I2" s="318"/>
      <c r="J2" s="318"/>
      <c r="K2" s="318"/>
      <c r="L2" s="318"/>
      <c r="M2" s="318"/>
      <c r="N2" s="346"/>
      <c r="O2" s="318"/>
      <c r="P2" s="168"/>
      <c r="Q2" s="168"/>
      <c r="R2" s="169"/>
      <c r="V2" s="882"/>
      <c r="W2" s="352"/>
    </row>
    <row r="3" spans="1:23" ht="5.25" customHeight="1" x14ac:dyDescent="0.3">
      <c r="G3" s="172"/>
      <c r="H3" s="172"/>
      <c r="I3" s="172"/>
      <c r="J3" s="172"/>
      <c r="K3" s="172"/>
      <c r="L3" s="172"/>
      <c r="M3" s="172"/>
      <c r="N3" s="346"/>
      <c r="O3" s="172"/>
      <c r="P3" s="168"/>
      <c r="Q3" s="168"/>
      <c r="R3" s="169"/>
      <c r="V3" s="882"/>
      <c r="W3" s="352"/>
    </row>
    <row r="4" spans="1:23" ht="15" customHeight="1" x14ac:dyDescent="0.25">
      <c r="A4" s="338" t="s">
        <v>561</v>
      </c>
      <c r="G4" s="173"/>
      <c r="H4" s="174"/>
      <c r="I4" s="864" t="s">
        <v>258</v>
      </c>
      <c r="J4" s="864"/>
      <c r="K4" s="865">
        <f>I6</f>
        <v>0</v>
      </c>
      <c r="L4" s="865"/>
      <c r="M4" s="175"/>
      <c r="N4" s="177"/>
      <c r="O4" s="176"/>
      <c r="P4" s="168"/>
      <c r="Q4" s="168"/>
      <c r="R4" s="169"/>
    </row>
    <row r="5" spans="1:23" ht="15.75" customHeight="1" x14ac:dyDescent="0.25">
      <c r="G5" s="173"/>
      <c r="H5" s="174"/>
      <c r="I5" s="864"/>
      <c r="J5" s="864"/>
      <c r="K5" s="865"/>
      <c r="L5" s="865"/>
      <c r="M5" s="175"/>
      <c r="N5" s="177"/>
      <c r="O5" s="176"/>
      <c r="P5" s="168"/>
      <c r="Q5" s="168"/>
      <c r="R5" s="883">
        <f>SUM(R6:U6)</f>
        <v>26</v>
      </c>
      <c r="S5" s="884"/>
      <c r="T5" s="884"/>
      <c r="U5" s="885"/>
    </row>
    <row r="6" spans="1:23" s="179" customFormat="1" ht="30" x14ac:dyDescent="0.25">
      <c r="A6" s="866"/>
      <c r="B6" s="866"/>
      <c r="C6" s="866"/>
      <c r="D6" s="866"/>
      <c r="E6" s="866"/>
      <c r="F6" s="866"/>
      <c r="G6" s="866"/>
      <c r="H6" s="866"/>
      <c r="I6" s="419">
        <f>R6/26</f>
        <v>0</v>
      </c>
      <c r="J6" s="419">
        <f>S6/26</f>
        <v>0</v>
      </c>
      <c r="K6" s="419">
        <f>T6/26</f>
        <v>0</v>
      </c>
      <c r="L6" s="419">
        <f>U6/26</f>
        <v>1</v>
      </c>
      <c r="M6" s="175"/>
      <c r="N6" s="177"/>
      <c r="O6" s="177"/>
      <c r="P6" s="178"/>
      <c r="Q6" s="241">
        <f>SUM(Q9:Q128)</f>
        <v>0</v>
      </c>
      <c r="R6" s="409">
        <f>SUM(R9:R128)</f>
        <v>0</v>
      </c>
      <c r="S6" s="409">
        <f>SUM(S9:S128)</f>
        <v>0</v>
      </c>
      <c r="T6" s="409">
        <f>SUM(T9:T128)</f>
        <v>0</v>
      </c>
      <c r="U6" s="409">
        <f>SUM(U9:U128)</f>
        <v>26</v>
      </c>
    </row>
    <row r="7" spans="1:23" ht="39.75" customHeight="1" x14ac:dyDescent="0.2">
      <c r="A7" s="867" t="s">
        <v>259</v>
      </c>
      <c r="B7" s="867"/>
      <c r="C7" s="867" t="s">
        <v>260</v>
      </c>
      <c r="D7" s="867"/>
      <c r="E7" s="867"/>
      <c r="F7" s="867"/>
      <c r="G7" s="878"/>
      <c r="H7" s="879"/>
      <c r="I7" s="391" t="s">
        <v>261</v>
      </c>
      <c r="J7" s="391" t="s">
        <v>262</v>
      </c>
      <c r="K7" s="391" t="s">
        <v>263</v>
      </c>
      <c r="L7" s="391" t="s">
        <v>264</v>
      </c>
      <c r="M7" s="391" t="s">
        <v>265</v>
      </c>
      <c r="N7" s="392" t="s">
        <v>266</v>
      </c>
      <c r="O7" s="420" t="s">
        <v>267</v>
      </c>
      <c r="P7" s="180"/>
      <c r="Q7" s="330" t="s">
        <v>221</v>
      </c>
      <c r="R7" s="330" t="s">
        <v>261</v>
      </c>
      <c r="S7" s="331" t="s">
        <v>262</v>
      </c>
      <c r="T7" s="331" t="s">
        <v>268</v>
      </c>
      <c r="U7" s="331" t="s">
        <v>264</v>
      </c>
    </row>
    <row r="8" spans="1:23" ht="15.95" customHeight="1" x14ac:dyDescent="0.25">
      <c r="A8" s="868" t="s">
        <v>269</v>
      </c>
      <c r="B8" s="869"/>
      <c r="C8" s="869"/>
      <c r="D8" s="869"/>
      <c r="E8" s="869"/>
      <c r="F8" s="869"/>
      <c r="G8" s="869"/>
      <c r="H8" s="869"/>
      <c r="I8" s="869"/>
      <c r="J8" s="869"/>
      <c r="K8" s="869"/>
      <c r="L8" s="869"/>
      <c r="M8" s="869"/>
      <c r="N8" s="869"/>
      <c r="O8" s="421"/>
      <c r="P8" s="168"/>
      <c r="Q8" s="242"/>
      <c r="R8" s="242"/>
      <c r="S8" s="243"/>
      <c r="T8" s="243"/>
      <c r="U8" s="243"/>
    </row>
    <row r="9" spans="1:23" ht="23.25" customHeight="1" x14ac:dyDescent="0.2">
      <c r="A9" s="846" t="s">
        <v>270</v>
      </c>
      <c r="B9" s="847"/>
      <c r="C9" s="872" t="s">
        <v>129</v>
      </c>
      <c r="D9" s="873"/>
      <c r="E9" s="873"/>
      <c r="F9" s="874"/>
      <c r="G9" s="251"/>
      <c r="H9" s="328" t="s">
        <v>271</v>
      </c>
      <c r="I9" s="826" t="str">
        <f>IF('Reclamation GP Checklist for EB'!Q17="x","x","")</f>
        <v/>
      </c>
      <c r="J9" s="826" t="str">
        <f>IF('Reclamation GP Checklist for EB'!R17="x","x","")</f>
        <v/>
      </c>
      <c r="K9" s="826" t="str">
        <f>IF(I9="x","",IF(J9="x","",IF(L9="x","","x")))</f>
        <v/>
      </c>
      <c r="L9" s="826" t="str">
        <f>IF('Reclamation GP Checklist for EB'!T17="x","x","")</f>
        <v>x</v>
      </c>
      <c r="M9" s="808"/>
      <c r="N9" s="810" t="s">
        <v>551</v>
      </c>
      <c r="O9" s="880" t="s">
        <v>272</v>
      </c>
      <c r="P9" s="184"/>
      <c r="Q9" s="643"/>
      <c r="R9" s="643">
        <f>IF(I9="x",1,0)</f>
        <v>0</v>
      </c>
      <c r="S9" s="643">
        <f>IF(J9="x",1,0)</f>
        <v>0</v>
      </c>
      <c r="T9" s="643">
        <f>IF(K9="x",1,0)</f>
        <v>0</v>
      </c>
      <c r="U9" s="643">
        <f>IF(L9="x",1,0)</f>
        <v>1</v>
      </c>
    </row>
    <row r="10" spans="1:23" ht="24" customHeight="1" x14ac:dyDescent="0.2">
      <c r="A10" s="846"/>
      <c r="B10" s="847"/>
      <c r="C10" s="872"/>
      <c r="D10" s="873"/>
      <c r="E10" s="873"/>
      <c r="F10" s="874"/>
      <c r="G10" s="329"/>
      <c r="H10" s="328" t="s">
        <v>273</v>
      </c>
      <c r="I10" s="852"/>
      <c r="J10" s="852"/>
      <c r="K10" s="852"/>
      <c r="L10" s="852"/>
      <c r="M10" s="808"/>
      <c r="N10" s="810"/>
      <c r="O10" s="881"/>
      <c r="P10" s="184"/>
      <c r="Q10" s="643"/>
      <c r="R10" s="643"/>
      <c r="S10" s="643"/>
      <c r="T10" s="643"/>
      <c r="U10" s="643"/>
    </row>
    <row r="11" spans="1:23" ht="27.75" customHeight="1" x14ac:dyDescent="0.2">
      <c r="A11" s="846"/>
      <c r="B11" s="847"/>
      <c r="C11" s="875"/>
      <c r="D11" s="876"/>
      <c r="E11" s="876"/>
      <c r="F11" s="877"/>
      <c r="G11" s="373"/>
      <c r="H11" s="371" t="s">
        <v>274</v>
      </c>
      <c r="I11" s="852"/>
      <c r="J11" s="852"/>
      <c r="K11" s="852"/>
      <c r="L11" s="852"/>
      <c r="M11" s="863"/>
      <c r="N11" s="811"/>
      <c r="O11" s="881"/>
      <c r="P11" s="184"/>
      <c r="Q11" s="643"/>
      <c r="R11" s="643"/>
      <c r="S11" s="643"/>
      <c r="T11" s="643"/>
      <c r="U11" s="643"/>
    </row>
    <row r="12" spans="1:23" ht="54" customHeight="1" x14ac:dyDescent="0.2">
      <c r="A12" s="846"/>
      <c r="B12" s="847"/>
      <c r="C12" s="858" t="s">
        <v>275</v>
      </c>
      <c r="D12" s="801"/>
      <c r="E12" s="801"/>
      <c r="F12" s="802"/>
      <c r="G12" s="374"/>
      <c r="H12" s="199" t="s">
        <v>276</v>
      </c>
      <c r="I12" s="852" t="str">
        <f>IF(AJ135=1,"x","")</f>
        <v/>
      </c>
      <c r="J12" s="852" t="str">
        <f t="shared" ref="J12:L12" si="0">IF(AK135=1,"x","")</f>
        <v/>
      </c>
      <c r="K12" s="852" t="str">
        <f t="shared" si="0"/>
        <v/>
      </c>
      <c r="L12" s="852" t="str">
        <f t="shared" si="0"/>
        <v>x</v>
      </c>
      <c r="M12" s="852" t="str">
        <f>IF(AO135=1,"x","")</f>
        <v/>
      </c>
      <c r="N12" s="809" t="s">
        <v>552</v>
      </c>
      <c r="O12" s="857"/>
      <c r="P12" s="185"/>
      <c r="Q12" s="643"/>
      <c r="R12" s="643">
        <f>IF(I12="x",1,0)</f>
        <v>0</v>
      </c>
      <c r="S12" s="643">
        <f>IF(J12="x",1,0)</f>
        <v>0</v>
      </c>
      <c r="T12" s="643">
        <f>IF(K12="x",1,0)</f>
        <v>0</v>
      </c>
      <c r="U12" s="643">
        <f>IF(L12="x",1,0)</f>
        <v>1</v>
      </c>
    </row>
    <row r="13" spans="1:23" ht="36" customHeight="1" x14ac:dyDescent="0.2">
      <c r="A13" s="846"/>
      <c r="B13" s="847"/>
      <c r="C13" s="837"/>
      <c r="D13" s="803"/>
      <c r="E13" s="803"/>
      <c r="F13" s="804"/>
      <c r="G13" s="372"/>
      <c r="H13" s="192" t="s">
        <v>277</v>
      </c>
      <c r="I13" s="852"/>
      <c r="J13" s="852"/>
      <c r="K13" s="852"/>
      <c r="L13" s="852"/>
      <c r="M13" s="852"/>
      <c r="N13" s="811"/>
      <c r="O13" s="857"/>
      <c r="P13" s="185"/>
      <c r="Q13" s="643"/>
      <c r="R13" s="643"/>
      <c r="S13" s="643"/>
      <c r="T13" s="643"/>
      <c r="U13" s="643"/>
    </row>
    <row r="14" spans="1:23" ht="21" customHeight="1" x14ac:dyDescent="0.2">
      <c r="A14" s="846"/>
      <c r="B14" s="847"/>
      <c r="C14" s="858" t="s">
        <v>278</v>
      </c>
      <c r="D14" s="801"/>
      <c r="E14" s="801"/>
      <c r="F14" s="802"/>
      <c r="G14" s="374"/>
      <c r="H14" s="189" t="s">
        <v>279</v>
      </c>
      <c r="I14" s="862" t="str">
        <f>IF('Reclamation GP Checklist for EB'!Q15="x","x","")</f>
        <v/>
      </c>
      <c r="J14" s="862" t="str">
        <f>IF('Reclamation GP Checklist for EB'!R15="x","x","")</f>
        <v/>
      </c>
      <c r="K14" s="862" t="str">
        <f>IF(I14="x","",IF(J14="x","",IF(L14="x","","x")))</f>
        <v/>
      </c>
      <c r="L14" s="862" t="str">
        <f>IF('Reclamation GP Checklist for EB'!T15="x","x","")</f>
        <v>x</v>
      </c>
      <c r="M14" s="807"/>
      <c r="N14" s="809" t="s">
        <v>553</v>
      </c>
      <c r="O14" s="835" t="s">
        <v>280</v>
      </c>
      <c r="P14" s="185"/>
      <c r="Q14" s="611"/>
      <c r="R14" s="611">
        <f>IF(I14="x",1,0)</f>
        <v>0</v>
      </c>
      <c r="S14" s="611">
        <f>IF(J14="x",1,0)</f>
        <v>0</v>
      </c>
      <c r="T14" s="611">
        <f>IF(K14="x",1,0)</f>
        <v>0</v>
      </c>
      <c r="U14" s="611">
        <f>IF(L14="x",1,0)</f>
        <v>1</v>
      </c>
    </row>
    <row r="15" spans="1:23" ht="19.5" customHeight="1" x14ac:dyDescent="0.2">
      <c r="A15" s="846"/>
      <c r="B15" s="847"/>
      <c r="C15" s="859"/>
      <c r="D15" s="860"/>
      <c r="E15" s="860"/>
      <c r="F15" s="861"/>
      <c r="G15" s="370"/>
      <c r="H15" s="188" t="s">
        <v>281</v>
      </c>
      <c r="I15" s="862"/>
      <c r="J15" s="862"/>
      <c r="K15" s="862"/>
      <c r="L15" s="862"/>
      <c r="M15" s="808"/>
      <c r="N15" s="810"/>
      <c r="O15" s="835"/>
      <c r="P15" s="185"/>
      <c r="Q15" s="611"/>
      <c r="R15" s="611"/>
      <c r="S15" s="611"/>
      <c r="T15" s="611"/>
      <c r="U15" s="611"/>
    </row>
    <row r="16" spans="1:23" ht="22.5" customHeight="1" x14ac:dyDescent="0.2">
      <c r="A16" s="846"/>
      <c r="B16" s="847"/>
      <c r="C16" s="859"/>
      <c r="D16" s="860"/>
      <c r="E16" s="860"/>
      <c r="F16" s="861"/>
      <c r="G16" s="370"/>
      <c r="H16" s="188" t="s">
        <v>282</v>
      </c>
      <c r="I16" s="862"/>
      <c r="J16" s="862"/>
      <c r="K16" s="862"/>
      <c r="L16" s="862"/>
      <c r="M16" s="808"/>
      <c r="N16" s="810"/>
      <c r="O16" s="835"/>
      <c r="P16" s="185"/>
      <c r="Q16" s="611"/>
      <c r="R16" s="611"/>
      <c r="S16" s="611"/>
      <c r="T16" s="611"/>
      <c r="U16" s="611"/>
    </row>
    <row r="17" spans="1:21" ht="16.5" customHeight="1" x14ac:dyDescent="0.2">
      <c r="A17" s="846"/>
      <c r="B17" s="847"/>
      <c r="C17" s="837"/>
      <c r="D17" s="803"/>
      <c r="E17" s="803"/>
      <c r="F17" s="804"/>
      <c r="G17" s="372"/>
      <c r="H17" s="192" t="s">
        <v>274</v>
      </c>
      <c r="I17" s="862"/>
      <c r="J17" s="862"/>
      <c r="K17" s="862"/>
      <c r="L17" s="862"/>
      <c r="M17" s="863"/>
      <c r="N17" s="811"/>
      <c r="O17" s="835"/>
      <c r="P17" s="185"/>
      <c r="Q17" s="611"/>
      <c r="R17" s="611"/>
      <c r="S17" s="611"/>
      <c r="T17" s="611"/>
      <c r="U17" s="611"/>
    </row>
    <row r="18" spans="1:21" ht="30" customHeight="1" x14ac:dyDescent="0.2">
      <c r="A18" s="846"/>
      <c r="B18" s="847"/>
      <c r="C18" s="858" t="s">
        <v>283</v>
      </c>
      <c r="D18" s="801"/>
      <c r="E18" s="801"/>
      <c r="F18" s="802"/>
      <c r="G18" s="374"/>
      <c r="H18" s="189" t="s">
        <v>284</v>
      </c>
      <c r="I18" s="825" t="str">
        <f>IF('Reclamation GP Checklist for EB'!Q16="x","x","")</f>
        <v/>
      </c>
      <c r="J18" s="825" t="str">
        <f>IF('Reclamation GP Checklist for EB'!R16="x","x","")</f>
        <v/>
      </c>
      <c r="K18" s="825" t="str">
        <f>IF(I18="x","",IF(J18="x","",IF(L18="x","","x")))</f>
        <v/>
      </c>
      <c r="L18" s="825" t="str">
        <f>IF('Reclamation GP Checklist for EB'!T16="x","x","")</f>
        <v>x</v>
      </c>
      <c r="M18" s="807"/>
      <c r="N18" s="809" t="s">
        <v>554</v>
      </c>
      <c r="O18" s="835" t="s">
        <v>285</v>
      </c>
      <c r="P18" s="185"/>
      <c r="Q18" s="643"/>
      <c r="R18" s="643">
        <f>IF(I18="x",1,0)</f>
        <v>0</v>
      </c>
      <c r="S18" s="643">
        <f>IF(J18="x",1,0)</f>
        <v>0</v>
      </c>
      <c r="T18" s="643">
        <f>IF(K18="x",1,0)</f>
        <v>0</v>
      </c>
      <c r="U18" s="643">
        <f>IF(L18="x",1,0)</f>
        <v>1</v>
      </c>
    </row>
    <row r="19" spans="1:21" ht="18" customHeight="1" x14ac:dyDescent="0.2">
      <c r="A19" s="870"/>
      <c r="B19" s="871"/>
      <c r="C19" s="837"/>
      <c r="D19" s="803"/>
      <c r="E19" s="803"/>
      <c r="F19" s="804"/>
      <c r="G19" s="372"/>
      <c r="H19" s="192" t="s">
        <v>274</v>
      </c>
      <c r="I19" s="825"/>
      <c r="J19" s="825"/>
      <c r="K19" s="825"/>
      <c r="L19" s="825"/>
      <c r="M19" s="828"/>
      <c r="N19" s="811"/>
      <c r="O19" s="835"/>
      <c r="P19" s="185"/>
      <c r="Q19" s="643"/>
      <c r="R19" s="643"/>
      <c r="S19" s="643"/>
      <c r="T19" s="643"/>
      <c r="U19" s="643"/>
    </row>
    <row r="20" spans="1:21" ht="63.75" customHeight="1" x14ac:dyDescent="0.2">
      <c r="A20" s="844" t="s">
        <v>94</v>
      </c>
      <c r="B20" s="845"/>
      <c r="C20" s="848" t="s">
        <v>286</v>
      </c>
      <c r="D20" s="849"/>
      <c r="E20" s="849"/>
      <c r="F20" s="849"/>
      <c r="G20" s="327"/>
      <c r="H20" s="186" t="s">
        <v>287</v>
      </c>
      <c r="I20" s="852" t="str">
        <f>IF(AJ141=1,"x","")</f>
        <v/>
      </c>
      <c r="J20" s="852" t="str">
        <f t="shared" ref="J20:L20" si="1">IF(AK141=1,"x","")</f>
        <v/>
      </c>
      <c r="K20" s="852" t="str">
        <f t="shared" si="1"/>
        <v/>
      </c>
      <c r="L20" s="852" t="str">
        <f t="shared" si="1"/>
        <v>x</v>
      </c>
      <c r="M20" s="833"/>
      <c r="N20" s="809" t="s">
        <v>562</v>
      </c>
      <c r="O20" s="835" t="s">
        <v>288</v>
      </c>
      <c r="P20" s="185"/>
      <c r="Q20" s="643"/>
      <c r="R20" s="643">
        <f>IF(I20="x",1,0)</f>
        <v>0</v>
      </c>
      <c r="S20" s="643">
        <f>IF(J20="x",1,0)</f>
        <v>0</v>
      </c>
      <c r="T20" s="643">
        <f>IF(K20="x",1,0)</f>
        <v>0</v>
      </c>
      <c r="U20" s="643">
        <f>IF(L20="x",1,0)</f>
        <v>1</v>
      </c>
    </row>
    <row r="21" spans="1:21" ht="8.25" customHeight="1" x14ac:dyDescent="0.2">
      <c r="A21" s="846"/>
      <c r="B21" s="847"/>
      <c r="C21" s="850"/>
      <c r="D21" s="851"/>
      <c r="E21" s="851"/>
      <c r="F21" s="851"/>
      <c r="G21" s="327"/>
      <c r="H21" s="186"/>
      <c r="I21" s="852"/>
      <c r="J21" s="852"/>
      <c r="K21" s="852"/>
      <c r="L21" s="852"/>
      <c r="M21" s="834"/>
      <c r="N21" s="810"/>
      <c r="O21" s="835"/>
      <c r="P21" s="185"/>
      <c r="Q21" s="643"/>
      <c r="R21" s="643"/>
      <c r="S21" s="643"/>
      <c r="T21" s="643"/>
      <c r="U21" s="643"/>
    </row>
    <row r="22" spans="1:21" ht="126.75" customHeight="1" x14ac:dyDescent="0.2">
      <c r="A22" s="846"/>
      <c r="B22" s="847"/>
      <c r="C22" s="850"/>
      <c r="D22" s="851"/>
      <c r="E22" s="851"/>
      <c r="F22" s="851"/>
      <c r="G22" s="369"/>
      <c r="H22" s="389" t="s">
        <v>277</v>
      </c>
      <c r="I22" s="824"/>
      <c r="J22" s="824"/>
      <c r="K22" s="824"/>
      <c r="L22" s="824"/>
      <c r="M22" s="834"/>
      <c r="N22" s="810"/>
      <c r="O22" s="836"/>
      <c r="P22" s="185"/>
      <c r="Q22" s="643"/>
      <c r="R22" s="643"/>
      <c r="S22" s="643"/>
      <c r="T22" s="643"/>
      <c r="U22" s="643"/>
    </row>
    <row r="23" spans="1:21" ht="15.95" customHeight="1" x14ac:dyDescent="0.25">
      <c r="A23" s="597" t="s">
        <v>289</v>
      </c>
      <c r="B23" s="598"/>
      <c r="C23" s="598"/>
      <c r="D23" s="598"/>
      <c r="E23" s="598"/>
      <c r="F23" s="598"/>
      <c r="G23" s="598"/>
      <c r="H23" s="598"/>
      <c r="I23" s="598"/>
      <c r="J23" s="598"/>
      <c r="K23" s="598"/>
      <c r="L23" s="598"/>
      <c r="M23" s="598"/>
      <c r="N23" s="598"/>
      <c r="O23" s="388"/>
      <c r="P23" s="168"/>
      <c r="Q23" s="244"/>
      <c r="R23" s="244"/>
      <c r="S23" s="244"/>
      <c r="T23" s="244"/>
      <c r="U23" s="244"/>
    </row>
    <row r="24" spans="1:21" ht="45.75" customHeight="1" x14ac:dyDescent="0.25">
      <c r="A24" s="797" t="s">
        <v>95</v>
      </c>
      <c r="B24" s="798"/>
      <c r="C24" s="837" t="s">
        <v>290</v>
      </c>
      <c r="D24" s="803"/>
      <c r="E24" s="803"/>
      <c r="F24" s="804"/>
      <c r="G24" s="838"/>
      <c r="H24" s="839"/>
      <c r="I24" s="416" t="str">
        <f>IF('Reclamation GP Checklist for EB'!Q33="x","x","")</f>
        <v/>
      </c>
      <c r="J24" s="416" t="str">
        <f>IF('Reclamation GP Checklist for EB'!R33="x","x","")</f>
        <v/>
      </c>
      <c r="K24" s="416" t="str">
        <f>IF(I24="x","",IF(J24="x","",IF(L24="x","","x")))</f>
        <v/>
      </c>
      <c r="L24" s="416" t="str">
        <f>IF('Reclamation GP Checklist for EB'!T33="x","x","")</f>
        <v>x</v>
      </c>
      <c r="M24" s="187"/>
      <c r="N24" s="411" t="s">
        <v>563</v>
      </c>
      <c r="O24" s="390"/>
      <c r="P24" s="168"/>
      <c r="Q24" s="245"/>
      <c r="R24" s="245">
        <f>IF(I24="x",1,0)</f>
        <v>0</v>
      </c>
      <c r="S24" s="245">
        <f>IF(J24="x",1,0)</f>
        <v>0</v>
      </c>
      <c r="T24" s="245">
        <f>IF(K24="x",1,0)</f>
        <v>0</v>
      </c>
      <c r="U24" s="245">
        <f>IF(L24="x",1,0)</f>
        <v>1</v>
      </c>
    </row>
    <row r="25" spans="1:21" ht="30" customHeight="1" x14ac:dyDescent="0.25">
      <c r="A25" s="797"/>
      <c r="B25" s="798"/>
      <c r="C25" s="393"/>
      <c r="D25" s="840" t="s">
        <v>291</v>
      </c>
      <c r="E25" s="840"/>
      <c r="F25" s="841"/>
      <c r="G25" s="382"/>
      <c r="H25" s="189" t="s">
        <v>292</v>
      </c>
      <c r="I25" s="799" t="str">
        <f>IF('Reclamation GP Checklist for EB'!$E33="x",IF(I$24="x","x",""),"")</f>
        <v/>
      </c>
      <c r="J25" s="799" t="str">
        <f>IF('Reclamation GP Checklist for EB'!$E33="x",IF(J$24="x","x",""),"")</f>
        <v/>
      </c>
      <c r="K25" s="799" t="str">
        <f>IF('Reclamation GP Checklist for EB'!$E33="x",IF(K$24="x","x",""),"")</f>
        <v/>
      </c>
      <c r="L25" s="799" t="str">
        <f>IF('Reclamation GP Checklist for EB'!$E33="x",IF(L$24="x","x",""),"")</f>
        <v/>
      </c>
      <c r="M25" s="829"/>
      <c r="N25" s="827"/>
      <c r="O25" s="855" t="s">
        <v>293</v>
      </c>
      <c r="P25" s="168"/>
      <c r="Q25" s="244"/>
      <c r="R25" s="244"/>
      <c r="S25" s="244"/>
      <c r="T25" s="244"/>
      <c r="U25" s="244"/>
    </row>
    <row r="26" spans="1:21" ht="24" customHeight="1" x14ac:dyDescent="0.25">
      <c r="A26" s="797"/>
      <c r="B26" s="798"/>
      <c r="C26" s="394"/>
      <c r="D26" s="842"/>
      <c r="E26" s="842"/>
      <c r="F26" s="843"/>
      <c r="G26" s="383"/>
      <c r="H26" s="192" t="s">
        <v>294</v>
      </c>
      <c r="I26" s="800"/>
      <c r="J26" s="800"/>
      <c r="K26" s="800"/>
      <c r="L26" s="800"/>
      <c r="M26" s="830"/>
      <c r="N26" s="828"/>
      <c r="O26" s="856"/>
      <c r="P26" s="168"/>
      <c r="Q26" s="244"/>
      <c r="R26" s="244"/>
      <c r="S26" s="244"/>
      <c r="T26" s="244"/>
      <c r="U26" s="244"/>
    </row>
    <row r="27" spans="1:21" ht="36" customHeight="1" x14ac:dyDescent="0.25">
      <c r="A27" s="797"/>
      <c r="B27" s="798"/>
      <c r="C27" s="395"/>
      <c r="D27" s="801" t="s">
        <v>295</v>
      </c>
      <c r="E27" s="801"/>
      <c r="F27" s="802"/>
      <c r="G27" s="374"/>
      <c r="H27" s="189" t="s">
        <v>296</v>
      </c>
      <c r="I27" s="799" t="str">
        <f>IF('Reclamation GP Checklist for EB'!$E34="x",IF(I$24="x","x",""),"")</f>
        <v/>
      </c>
      <c r="J27" s="799" t="str">
        <f>IF('Reclamation GP Checklist for EB'!$E34="x",IF(J$24="x","x",""),"")</f>
        <v/>
      </c>
      <c r="K27" s="799" t="str">
        <f>IF('Reclamation GP Checklist for EB'!$E34="x",IF(K$24="x","x",""),"")</f>
        <v/>
      </c>
      <c r="L27" s="799" t="str">
        <f>IF('Reclamation GP Checklist for EB'!$E34="x",IF(L$24="x","x",""),"")</f>
        <v/>
      </c>
      <c r="M27" s="829"/>
      <c r="N27" s="831"/>
      <c r="O27" s="805"/>
      <c r="P27" s="168"/>
      <c r="Q27" s="244"/>
      <c r="R27" s="244"/>
      <c r="S27" s="244"/>
      <c r="T27" s="244"/>
      <c r="U27" s="244"/>
    </row>
    <row r="28" spans="1:21" ht="18" customHeight="1" x14ac:dyDescent="0.25">
      <c r="A28" s="797"/>
      <c r="B28" s="798"/>
      <c r="C28" s="394"/>
      <c r="D28" s="803"/>
      <c r="E28" s="803"/>
      <c r="F28" s="804"/>
      <c r="G28" s="372"/>
      <c r="H28" s="192" t="s">
        <v>277</v>
      </c>
      <c r="I28" s="800"/>
      <c r="J28" s="800"/>
      <c r="K28" s="800"/>
      <c r="L28" s="800"/>
      <c r="M28" s="830"/>
      <c r="N28" s="832"/>
      <c r="O28" s="806"/>
      <c r="P28" s="168"/>
      <c r="Q28" s="244"/>
      <c r="R28" s="244"/>
      <c r="S28" s="244"/>
      <c r="T28" s="244"/>
      <c r="U28" s="244"/>
    </row>
    <row r="29" spans="1:21" ht="53.25" customHeight="1" x14ac:dyDescent="0.25">
      <c r="A29" s="797"/>
      <c r="B29" s="798"/>
      <c r="C29" s="410"/>
      <c r="D29" s="853" t="s">
        <v>297</v>
      </c>
      <c r="E29" s="853"/>
      <c r="F29" s="854"/>
      <c r="G29" s="380"/>
      <c r="H29" s="381" t="s">
        <v>298</v>
      </c>
      <c r="I29" s="357" t="str">
        <f>IF('Reclamation GP Checklist for EB'!$E35="x",IF(I$24="x","x",""),"")</f>
        <v/>
      </c>
      <c r="J29" s="357" t="str">
        <f>IF('Reclamation GP Checklist for EB'!$E35="x",IF(J$24="x","x",""),"")</f>
        <v/>
      </c>
      <c r="K29" s="357" t="str">
        <f>IF('Reclamation GP Checklist for EB'!$E35="x",IF(K$24="x","x",""),"")</f>
        <v/>
      </c>
      <c r="L29" s="357" t="str">
        <f>IF('Reclamation GP Checklist for EB'!$E35="x",IF(L$24="x","x",""),"")</f>
        <v/>
      </c>
      <c r="M29" s="358"/>
      <c r="N29" s="375"/>
      <c r="O29" s="379"/>
      <c r="P29" s="168"/>
      <c r="Q29" s="244"/>
      <c r="R29" s="244"/>
      <c r="S29" s="244"/>
      <c r="T29" s="244"/>
      <c r="U29" s="244"/>
    </row>
    <row r="30" spans="1:21" ht="19.5" customHeight="1" x14ac:dyDescent="0.25">
      <c r="A30" s="797"/>
      <c r="B30" s="798"/>
      <c r="C30" s="815" t="s">
        <v>299</v>
      </c>
      <c r="D30" s="816"/>
      <c r="E30" s="816"/>
      <c r="F30" s="817"/>
      <c r="G30" s="366"/>
      <c r="H30" s="189" t="s">
        <v>300</v>
      </c>
      <c r="I30" s="825" t="str">
        <f>IF('Reclamation GP Checklist for EB'!Q36="x","x","")</f>
        <v/>
      </c>
      <c r="J30" s="825" t="str">
        <f>IF('Reclamation GP Checklist for EB'!R36="x","x","")</f>
        <v/>
      </c>
      <c r="K30" s="825" t="str">
        <f>IF(I30="x","",IF(J30="x","",IF(L30="x","","x")))</f>
        <v/>
      </c>
      <c r="L30" s="825" t="str">
        <f>IF('Reclamation GP Checklist for EB'!T36="x","x","")</f>
        <v>x</v>
      </c>
      <c r="M30" s="807"/>
      <c r="N30" s="809" t="s">
        <v>555</v>
      </c>
      <c r="O30" s="812" t="s">
        <v>301</v>
      </c>
      <c r="P30" s="168"/>
      <c r="Q30" s="643"/>
      <c r="R30" s="643">
        <f>IF(I30="x",1,0)</f>
        <v>0</v>
      </c>
      <c r="S30" s="643">
        <f>IF(J30="x",1,0)</f>
        <v>0</v>
      </c>
      <c r="T30" s="643">
        <f>IF(K30="x",1,0)</f>
        <v>0</v>
      </c>
      <c r="U30" s="643">
        <f>IF(L30="x",1,0)</f>
        <v>1</v>
      </c>
    </row>
    <row r="31" spans="1:21" ht="20.25" customHeight="1" x14ac:dyDescent="0.25">
      <c r="A31" s="324"/>
      <c r="B31" s="325"/>
      <c r="C31" s="818"/>
      <c r="D31" s="819"/>
      <c r="E31" s="819"/>
      <c r="F31" s="820"/>
      <c r="G31" s="367"/>
      <c r="H31" s="188" t="s">
        <v>302</v>
      </c>
      <c r="I31" s="825"/>
      <c r="J31" s="825"/>
      <c r="K31" s="825"/>
      <c r="L31" s="825"/>
      <c r="M31" s="808"/>
      <c r="N31" s="810"/>
      <c r="O31" s="813"/>
      <c r="P31" s="168"/>
      <c r="Q31" s="643"/>
      <c r="R31" s="643"/>
      <c r="S31" s="643"/>
      <c r="T31" s="643"/>
      <c r="U31" s="643"/>
    </row>
    <row r="32" spans="1:21" ht="16.5" customHeight="1" x14ac:dyDescent="0.25">
      <c r="A32" s="324"/>
      <c r="B32" s="325"/>
      <c r="C32" s="818"/>
      <c r="D32" s="819"/>
      <c r="E32" s="819"/>
      <c r="F32" s="820"/>
      <c r="G32" s="367"/>
      <c r="H32" s="188" t="s">
        <v>303</v>
      </c>
      <c r="I32" s="825"/>
      <c r="J32" s="825"/>
      <c r="K32" s="825"/>
      <c r="L32" s="825"/>
      <c r="M32" s="808"/>
      <c r="N32" s="810"/>
      <c r="O32" s="813"/>
      <c r="P32" s="168"/>
      <c r="Q32" s="643"/>
      <c r="R32" s="643"/>
      <c r="S32" s="643"/>
      <c r="T32" s="643"/>
      <c r="U32" s="643"/>
    </row>
    <row r="33" spans="1:21" ht="26.25" customHeight="1" x14ac:dyDescent="0.25">
      <c r="A33" s="324"/>
      <c r="B33" s="325"/>
      <c r="C33" s="821"/>
      <c r="D33" s="822"/>
      <c r="E33" s="822"/>
      <c r="F33" s="823"/>
      <c r="G33" s="368"/>
      <c r="H33" s="192" t="s">
        <v>277</v>
      </c>
      <c r="I33" s="826"/>
      <c r="J33" s="826"/>
      <c r="K33" s="825"/>
      <c r="L33" s="826"/>
      <c r="M33" s="808"/>
      <c r="N33" s="811"/>
      <c r="O33" s="814"/>
      <c r="P33" s="168"/>
      <c r="Q33" s="643"/>
      <c r="R33" s="643"/>
      <c r="S33" s="643"/>
      <c r="T33" s="643"/>
      <c r="U33" s="643"/>
    </row>
    <row r="34" spans="1:21" ht="33" customHeight="1" x14ac:dyDescent="0.25">
      <c r="A34" s="786" t="s">
        <v>304</v>
      </c>
      <c r="B34" s="787"/>
      <c r="C34" s="815" t="s">
        <v>305</v>
      </c>
      <c r="D34" s="816"/>
      <c r="E34" s="816"/>
      <c r="F34" s="817"/>
      <c r="G34" s="326"/>
      <c r="H34" s="189" t="s">
        <v>292</v>
      </c>
      <c r="I34" s="824" t="str">
        <f>IF('Reclamation GP Checklist for EB'!Q37="x","x","")</f>
        <v/>
      </c>
      <c r="J34" s="824" t="str">
        <f>IF('Reclamation GP Checklist for EB'!R37="x","x","")</f>
        <v/>
      </c>
      <c r="K34" s="824" t="str">
        <f>IF(I34="x","",IF(J34="x","",IF(L34="x","","x")))</f>
        <v/>
      </c>
      <c r="L34" s="824" t="str">
        <f>IF('Reclamation GP Checklist for EB'!T37="x","x","")</f>
        <v>x</v>
      </c>
      <c r="M34" s="827"/>
      <c r="N34" s="809" t="s">
        <v>556</v>
      </c>
      <c r="O34" s="812" t="s">
        <v>306</v>
      </c>
      <c r="P34" s="168"/>
      <c r="Q34" s="643"/>
      <c r="R34" s="643">
        <f>IF(I34="x",1,0)</f>
        <v>0</v>
      </c>
      <c r="S34" s="643">
        <f>IF(J34="x",1,0)</f>
        <v>0</v>
      </c>
      <c r="T34" s="643">
        <f>IF(K34="x",1,0)</f>
        <v>0</v>
      </c>
      <c r="U34" s="643">
        <f>IF(L34="x",1,0)</f>
        <v>1</v>
      </c>
    </row>
    <row r="35" spans="1:21" s="190" customFormat="1" ht="22.5" customHeight="1" x14ac:dyDescent="0.2">
      <c r="A35" s="788"/>
      <c r="B35" s="789"/>
      <c r="C35" s="818"/>
      <c r="D35" s="819"/>
      <c r="E35" s="819"/>
      <c r="F35" s="820"/>
      <c r="H35" s="188" t="s">
        <v>307</v>
      </c>
      <c r="I35" s="825"/>
      <c r="J35" s="825"/>
      <c r="K35" s="825"/>
      <c r="L35" s="825"/>
      <c r="M35" s="808"/>
      <c r="N35" s="810"/>
      <c r="O35" s="813"/>
      <c r="P35" s="171"/>
      <c r="Q35" s="643"/>
      <c r="R35" s="643"/>
      <c r="S35" s="643"/>
      <c r="T35" s="643"/>
      <c r="U35" s="643"/>
    </row>
    <row r="36" spans="1:21" s="190" customFormat="1" ht="20.25" customHeight="1" x14ac:dyDescent="0.2">
      <c r="A36" s="788"/>
      <c r="B36" s="789"/>
      <c r="C36" s="818"/>
      <c r="D36" s="819"/>
      <c r="E36" s="819"/>
      <c r="F36" s="820"/>
      <c r="H36" s="188" t="s">
        <v>308</v>
      </c>
      <c r="I36" s="825"/>
      <c r="J36" s="825"/>
      <c r="K36" s="825"/>
      <c r="L36" s="825"/>
      <c r="M36" s="808"/>
      <c r="N36" s="810"/>
      <c r="O36" s="813"/>
      <c r="P36" s="171"/>
      <c r="Q36" s="643"/>
      <c r="R36" s="643"/>
      <c r="S36" s="643"/>
      <c r="T36" s="643"/>
      <c r="U36" s="643"/>
    </row>
    <row r="37" spans="1:21" s="190" customFormat="1" ht="32.25" customHeight="1" x14ac:dyDescent="0.2">
      <c r="A37" s="788"/>
      <c r="B37" s="789"/>
      <c r="C37" s="818"/>
      <c r="D37" s="819"/>
      <c r="E37" s="819"/>
      <c r="F37" s="820"/>
      <c r="H37" s="188" t="s">
        <v>309</v>
      </c>
      <c r="I37" s="825"/>
      <c r="J37" s="825"/>
      <c r="K37" s="825"/>
      <c r="L37" s="825"/>
      <c r="M37" s="808"/>
      <c r="N37" s="810"/>
      <c r="O37" s="813"/>
      <c r="P37" s="171"/>
      <c r="Q37" s="643"/>
      <c r="R37" s="643"/>
      <c r="S37" s="643"/>
      <c r="T37" s="643"/>
      <c r="U37" s="643"/>
    </row>
    <row r="38" spans="1:21" s="190" customFormat="1" ht="12.75" customHeight="1" x14ac:dyDescent="0.2">
      <c r="A38" s="790"/>
      <c r="B38" s="791"/>
      <c r="C38" s="821"/>
      <c r="D38" s="822"/>
      <c r="E38" s="822"/>
      <c r="F38" s="823"/>
      <c r="G38" s="191"/>
      <c r="H38" s="192" t="s">
        <v>277</v>
      </c>
      <c r="I38" s="826"/>
      <c r="J38" s="826"/>
      <c r="K38" s="826"/>
      <c r="L38" s="826"/>
      <c r="M38" s="828"/>
      <c r="N38" s="811"/>
      <c r="O38" s="814"/>
      <c r="P38" s="171"/>
      <c r="Q38" s="643"/>
      <c r="R38" s="643"/>
      <c r="S38" s="643"/>
      <c r="T38" s="643"/>
      <c r="U38" s="643"/>
    </row>
    <row r="39" spans="1:21" s="190" customFormat="1" ht="16.5" customHeight="1" x14ac:dyDescent="0.2">
      <c r="A39" s="786" t="s">
        <v>96</v>
      </c>
      <c r="B39" s="787"/>
      <c r="C39" s="624" t="s">
        <v>77</v>
      </c>
      <c r="D39" s="625"/>
      <c r="E39" s="625"/>
      <c r="F39" s="626"/>
      <c r="G39" s="193"/>
      <c r="H39" s="189" t="s">
        <v>294</v>
      </c>
      <c r="I39" s="792" t="str">
        <f>IF(AJ144=1,"x","")</f>
        <v/>
      </c>
      <c r="J39" s="792" t="str">
        <f t="shared" ref="J39:L39" si="2">IF(AK144=1,"x","")</f>
        <v/>
      </c>
      <c r="K39" s="792" t="str">
        <f t="shared" si="2"/>
        <v/>
      </c>
      <c r="L39" s="792" t="str">
        <f t="shared" si="2"/>
        <v>x</v>
      </c>
      <c r="M39" s="720"/>
      <c r="N39" s="615" t="s">
        <v>574</v>
      </c>
      <c r="O39" s="612" t="s">
        <v>310</v>
      </c>
      <c r="P39" s="171"/>
      <c r="Q39" s="611"/>
      <c r="R39" s="611">
        <f>IF(I39="x",1,0)</f>
        <v>0</v>
      </c>
      <c r="S39" s="611">
        <f>IF(J39="x",1,0)</f>
        <v>0</v>
      </c>
      <c r="T39" s="611">
        <f>IF(K39="x",1,0)</f>
        <v>0</v>
      </c>
      <c r="U39" s="611">
        <f>IF(L39="x",1,0)</f>
        <v>1</v>
      </c>
    </row>
    <row r="40" spans="1:21" s="190" customFormat="1" ht="26.25" customHeight="1" x14ac:dyDescent="0.2">
      <c r="A40" s="788"/>
      <c r="B40" s="789"/>
      <c r="C40" s="627"/>
      <c r="D40" s="628"/>
      <c r="E40" s="628"/>
      <c r="F40" s="629"/>
      <c r="H40" s="188" t="s">
        <v>308</v>
      </c>
      <c r="I40" s="793"/>
      <c r="J40" s="793"/>
      <c r="K40" s="793"/>
      <c r="L40" s="793"/>
      <c r="M40" s="721"/>
      <c r="N40" s="665"/>
      <c r="O40" s="613"/>
      <c r="P40" s="171"/>
      <c r="Q40" s="611"/>
      <c r="R40" s="611"/>
      <c r="S40" s="611"/>
      <c r="T40" s="611"/>
      <c r="U40" s="611"/>
    </row>
    <row r="41" spans="1:21" s="190" customFormat="1" ht="19.5" customHeight="1" x14ac:dyDescent="0.2">
      <c r="A41" s="788"/>
      <c r="B41" s="789"/>
      <c r="C41" s="627"/>
      <c r="D41" s="628"/>
      <c r="E41" s="628"/>
      <c r="F41" s="629"/>
      <c r="H41" s="188" t="s">
        <v>311</v>
      </c>
      <c r="I41" s="793"/>
      <c r="J41" s="793"/>
      <c r="K41" s="793"/>
      <c r="L41" s="793"/>
      <c r="M41" s="721"/>
      <c r="N41" s="665"/>
      <c r="O41" s="613"/>
      <c r="P41" s="171"/>
      <c r="Q41" s="611"/>
      <c r="R41" s="611"/>
      <c r="S41" s="611"/>
      <c r="T41" s="611"/>
      <c r="U41" s="611"/>
    </row>
    <row r="42" spans="1:21" s="190" customFormat="1" ht="26.25" customHeight="1" x14ac:dyDescent="0.2">
      <c r="A42" s="790"/>
      <c r="B42" s="791"/>
      <c r="C42" s="660"/>
      <c r="D42" s="661"/>
      <c r="E42" s="661"/>
      <c r="F42" s="662"/>
      <c r="G42" s="191"/>
      <c r="H42" s="192" t="s">
        <v>277</v>
      </c>
      <c r="I42" s="794"/>
      <c r="J42" s="794"/>
      <c r="K42" s="794"/>
      <c r="L42" s="794"/>
      <c r="M42" s="722"/>
      <c r="N42" s="666"/>
      <c r="O42" s="614"/>
      <c r="P42" s="171"/>
      <c r="Q42" s="611"/>
      <c r="R42" s="611"/>
      <c r="S42" s="611"/>
      <c r="T42" s="611"/>
      <c r="U42" s="611"/>
    </row>
    <row r="43" spans="1:21" s="190" customFormat="1" ht="60" customHeight="1" x14ac:dyDescent="0.2">
      <c r="A43" s="795" t="s">
        <v>58</v>
      </c>
      <c r="B43" s="796"/>
      <c r="C43" s="624" t="s">
        <v>312</v>
      </c>
      <c r="D43" s="736"/>
      <c r="E43" s="736"/>
      <c r="F43" s="737"/>
      <c r="G43" s="193"/>
      <c r="H43" s="189" t="s">
        <v>313</v>
      </c>
      <c r="I43" s="792" t="str">
        <f>IF('Reclamation GP Checklist for EB'!Q40="x","x","")</f>
        <v/>
      </c>
      <c r="J43" s="792" t="str">
        <f>IF('Reclamation GP Checklist for EB'!R40="x","x","")</f>
        <v/>
      </c>
      <c r="K43" s="792" t="str">
        <f>IF(I43="x","",IF(J43="x","",IF(L43="x","","x")))</f>
        <v/>
      </c>
      <c r="L43" s="792" t="str">
        <f>IF('Reclamation GP Checklist for EB'!T40="x","x","")</f>
        <v>x</v>
      </c>
      <c r="M43" s="720"/>
      <c r="N43" s="615" t="s">
        <v>575</v>
      </c>
      <c r="O43" s="612" t="s">
        <v>314</v>
      </c>
      <c r="P43" s="171"/>
      <c r="Q43" s="611"/>
      <c r="R43" s="611">
        <f>IF(I43="x",1,0)</f>
        <v>0</v>
      </c>
      <c r="S43" s="611">
        <f>IF(J43="x",1,0)</f>
        <v>0</v>
      </c>
      <c r="T43" s="611">
        <f>IF(K43="x",1,0)</f>
        <v>0</v>
      </c>
      <c r="U43" s="611">
        <f>IF(L43="x",1,0)</f>
        <v>1</v>
      </c>
    </row>
    <row r="44" spans="1:21" s="190" customFormat="1" ht="31.5" customHeight="1" x14ac:dyDescent="0.2">
      <c r="A44" s="797"/>
      <c r="B44" s="798"/>
      <c r="C44" s="738"/>
      <c r="D44" s="739"/>
      <c r="E44" s="739"/>
      <c r="F44" s="740"/>
      <c r="H44" s="188" t="s">
        <v>315</v>
      </c>
      <c r="I44" s="793"/>
      <c r="J44" s="793"/>
      <c r="K44" s="793"/>
      <c r="L44" s="793"/>
      <c r="M44" s="721"/>
      <c r="N44" s="665"/>
      <c r="O44" s="613"/>
      <c r="P44" s="171"/>
      <c r="Q44" s="611"/>
      <c r="R44" s="611"/>
      <c r="S44" s="611"/>
      <c r="T44" s="611"/>
      <c r="U44" s="611"/>
    </row>
    <row r="45" spans="1:21" s="190" customFormat="1" ht="17.25" customHeight="1" x14ac:dyDescent="0.2">
      <c r="A45" s="797"/>
      <c r="B45" s="798"/>
      <c r="C45" s="738"/>
      <c r="D45" s="739"/>
      <c r="E45" s="739"/>
      <c r="F45" s="740"/>
      <c r="H45" s="188" t="s">
        <v>316</v>
      </c>
      <c r="I45" s="793"/>
      <c r="J45" s="793"/>
      <c r="K45" s="793"/>
      <c r="L45" s="793"/>
      <c r="M45" s="721"/>
      <c r="N45" s="665"/>
      <c r="O45" s="613"/>
      <c r="P45" s="171"/>
      <c r="Q45" s="611"/>
      <c r="R45" s="611"/>
      <c r="S45" s="611"/>
      <c r="T45" s="611"/>
      <c r="U45" s="611"/>
    </row>
    <row r="46" spans="1:21" s="190" customFormat="1" ht="15.75" customHeight="1" x14ac:dyDescent="0.2">
      <c r="A46" s="797"/>
      <c r="B46" s="798"/>
      <c r="C46" s="738"/>
      <c r="D46" s="739"/>
      <c r="E46" s="739"/>
      <c r="F46" s="740"/>
      <c r="H46" s="188" t="s">
        <v>277</v>
      </c>
      <c r="I46" s="793"/>
      <c r="J46" s="793"/>
      <c r="K46" s="793"/>
      <c r="L46" s="793"/>
      <c r="M46" s="721"/>
      <c r="N46" s="665"/>
      <c r="O46" s="671"/>
      <c r="P46" s="171"/>
      <c r="Q46" s="611"/>
      <c r="R46" s="611"/>
      <c r="S46" s="611"/>
      <c r="T46" s="611"/>
      <c r="U46" s="611"/>
    </row>
    <row r="47" spans="1:21" s="190" customFormat="1" ht="34.5" customHeight="1" x14ac:dyDescent="0.2">
      <c r="A47" s="778" t="s">
        <v>317</v>
      </c>
      <c r="B47" s="779"/>
      <c r="C47" s="779"/>
      <c r="D47" s="779"/>
      <c r="E47" s="779"/>
      <c r="F47" s="779"/>
      <c r="G47" s="779"/>
      <c r="H47" s="779"/>
      <c r="I47" s="779"/>
      <c r="J47" s="779"/>
      <c r="K47" s="779"/>
      <c r="L47" s="779"/>
      <c r="M47" s="779"/>
      <c r="N47" s="779"/>
      <c r="O47" s="387"/>
      <c r="P47" s="171"/>
      <c r="Q47" s="244"/>
      <c r="R47" s="244"/>
      <c r="S47" s="244"/>
      <c r="T47" s="244"/>
      <c r="U47" s="244"/>
    </row>
    <row r="48" spans="1:21" s="190" customFormat="1" ht="57" customHeight="1" x14ac:dyDescent="0.25">
      <c r="A48" s="725" t="s">
        <v>97</v>
      </c>
      <c r="B48" s="726"/>
      <c r="C48" s="756" t="s">
        <v>318</v>
      </c>
      <c r="D48" s="757"/>
      <c r="E48" s="757"/>
      <c r="F48" s="758"/>
      <c r="G48" s="759"/>
      <c r="H48" s="760"/>
      <c r="I48" s="413" t="str">
        <f>IF('Reclamation GP Checklist for EB'!Q23="x","x","")</f>
        <v/>
      </c>
      <c r="J48" s="413" t="str">
        <f>IF('Reclamation GP Checklist for EB'!R23="x","x","")</f>
        <v/>
      </c>
      <c r="K48" s="413" t="str">
        <f>IF(I48="x","",IF(J48="x","",IF(L48="x","","x")))</f>
        <v/>
      </c>
      <c r="L48" s="413" t="str">
        <f>IF('Reclamation GP Checklist for EB'!T23="x","x","")</f>
        <v>x</v>
      </c>
      <c r="M48" s="385"/>
      <c r="N48" s="414" t="s">
        <v>565</v>
      </c>
      <c r="O48" s="386" t="s">
        <v>319</v>
      </c>
      <c r="P48" s="171"/>
      <c r="Q48" s="246"/>
      <c r="R48" s="246">
        <f>IF(I48="x",1,0)</f>
        <v>0</v>
      </c>
      <c r="S48" s="246">
        <f>IF(J48="x",1,0)</f>
        <v>0</v>
      </c>
      <c r="T48" s="246">
        <f>IF(K48="x",1,0)</f>
        <v>0</v>
      </c>
      <c r="U48" s="246">
        <f>IF(L48="x",1,0)</f>
        <v>1</v>
      </c>
    </row>
    <row r="49" spans="1:21" s="190" customFormat="1" ht="24" customHeight="1" x14ac:dyDescent="0.2">
      <c r="A49" s="725"/>
      <c r="B49" s="726"/>
      <c r="C49" s="396"/>
      <c r="D49" s="761" t="s">
        <v>320</v>
      </c>
      <c r="E49" s="761"/>
      <c r="F49" s="762"/>
      <c r="G49" s="359"/>
      <c r="H49" s="360"/>
      <c r="I49" s="767" t="str">
        <f>IF('Reclamation GP Checklist for EB'!$E23="x",IF(I$48="x","x",""),"")</f>
        <v/>
      </c>
      <c r="J49" s="767" t="str">
        <f>IF('Reclamation GP Checklist for EB'!$E23="x",IF(J$48="x","x",""),"")</f>
        <v/>
      </c>
      <c r="K49" s="767" t="str">
        <f>IF('Reclamation GP Checklist for EB'!$E23="x",IF(K$48="x","x",""),"")</f>
        <v/>
      </c>
      <c r="L49" s="767" t="str">
        <f>IF('Reclamation GP Checklist for EB'!$E23="x",IF(L$48="x","x",""),"")</f>
        <v/>
      </c>
      <c r="M49" s="780"/>
      <c r="N49" s="783"/>
      <c r="O49" s="770"/>
      <c r="P49" s="171"/>
      <c r="Q49" s="640"/>
      <c r="R49" s="640"/>
      <c r="S49" s="640"/>
      <c r="T49" s="640"/>
      <c r="U49" s="640"/>
    </row>
    <row r="50" spans="1:21" s="190" customFormat="1" ht="27" customHeight="1" x14ac:dyDescent="0.2">
      <c r="A50" s="725"/>
      <c r="B50" s="726"/>
      <c r="C50" s="397"/>
      <c r="D50" s="763"/>
      <c r="E50" s="763"/>
      <c r="F50" s="764"/>
      <c r="G50" s="194"/>
      <c r="H50" s="195" t="s">
        <v>321</v>
      </c>
      <c r="I50" s="768"/>
      <c r="J50" s="768"/>
      <c r="K50" s="768"/>
      <c r="L50" s="768"/>
      <c r="M50" s="781"/>
      <c r="N50" s="784"/>
      <c r="O50" s="771"/>
      <c r="P50" s="171"/>
      <c r="Q50" s="640"/>
      <c r="R50" s="640"/>
      <c r="S50" s="640"/>
      <c r="T50" s="640"/>
      <c r="U50" s="640"/>
    </row>
    <row r="51" spans="1:21" s="190" customFormat="1" ht="19.5" customHeight="1" x14ac:dyDescent="0.2">
      <c r="A51" s="725"/>
      <c r="B51" s="726"/>
      <c r="C51" s="397"/>
      <c r="D51" s="763"/>
      <c r="E51" s="763"/>
      <c r="F51" s="764"/>
      <c r="G51" s="194"/>
      <c r="H51" s="188" t="s">
        <v>322</v>
      </c>
      <c r="I51" s="768"/>
      <c r="J51" s="768"/>
      <c r="K51" s="768"/>
      <c r="L51" s="768"/>
      <c r="M51" s="781"/>
      <c r="N51" s="784"/>
      <c r="O51" s="771"/>
      <c r="P51" s="171"/>
      <c r="Q51" s="640"/>
      <c r="R51" s="640"/>
      <c r="S51" s="640"/>
      <c r="T51" s="640"/>
      <c r="U51" s="640"/>
    </row>
    <row r="52" spans="1:21" s="190" customFormat="1" ht="31.5" customHeight="1" x14ac:dyDescent="0.2">
      <c r="A52" s="725"/>
      <c r="B52" s="726"/>
      <c r="C52" s="397"/>
      <c r="D52" s="763"/>
      <c r="E52" s="763"/>
      <c r="F52" s="764"/>
      <c r="G52" s="194"/>
      <c r="H52" s="188" t="s">
        <v>277</v>
      </c>
      <c r="I52" s="768"/>
      <c r="J52" s="768"/>
      <c r="K52" s="768"/>
      <c r="L52" s="768"/>
      <c r="M52" s="781"/>
      <c r="N52" s="784"/>
      <c r="O52" s="771"/>
      <c r="P52" s="171"/>
      <c r="Q52" s="640"/>
      <c r="R52" s="640"/>
      <c r="S52" s="640"/>
      <c r="T52" s="640"/>
      <c r="U52" s="640"/>
    </row>
    <row r="53" spans="1:21" s="190" customFormat="1" ht="29.25" customHeight="1" x14ac:dyDescent="0.2">
      <c r="A53" s="725"/>
      <c r="B53" s="726"/>
      <c r="C53" s="398"/>
      <c r="D53" s="765"/>
      <c r="E53" s="765"/>
      <c r="F53" s="766"/>
      <c r="G53" s="361"/>
      <c r="H53" s="192"/>
      <c r="I53" s="769"/>
      <c r="J53" s="769"/>
      <c r="K53" s="769"/>
      <c r="L53" s="769"/>
      <c r="M53" s="782"/>
      <c r="N53" s="785"/>
      <c r="O53" s="772"/>
      <c r="P53" s="171"/>
      <c r="Q53" s="640"/>
      <c r="R53" s="640"/>
      <c r="S53" s="640"/>
      <c r="T53" s="640"/>
      <c r="U53" s="640"/>
    </row>
    <row r="54" spans="1:21" s="190" customFormat="1" ht="9.75" customHeight="1" x14ac:dyDescent="0.2">
      <c r="A54" s="725"/>
      <c r="B54" s="726"/>
      <c r="C54" s="397"/>
      <c r="D54" s="322"/>
      <c r="E54" s="322"/>
      <c r="F54" s="323"/>
      <c r="G54" s="194"/>
      <c r="H54" s="188"/>
      <c r="I54" s="767" t="str">
        <f>IF('Reclamation GP Checklist for EB'!$E24="x",IF(I$48="x","x",""),"")</f>
        <v/>
      </c>
      <c r="J54" s="767" t="str">
        <f>IF('Reclamation GP Checklist for EB'!$E24="x",IF(J$48="x","x",""),"")</f>
        <v/>
      </c>
      <c r="K54" s="767" t="str">
        <f>IF('Reclamation GP Checklist for EB'!$E24="x",IF(K$48="x","x",""),"")</f>
        <v/>
      </c>
      <c r="L54" s="767" t="str">
        <f>IF('Reclamation GP Checklist for EB'!$E24="x",IF(L$48="x","x",""),"")</f>
        <v/>
      </c>
      <c r="M54" s="773"/>
      <c r="N54" s="775"/>
      <c r="O54" s="770"/>
      <c r="P54" s="171"/>
      <c r="Q54" s="640"/>
      <c r="R54" s="640"/>
      <c r="S54" s="640"/>
      <c r="T54" s="640"/>
      <c r="U54" s="640"/>
    </row>
    <row r="55" spans="1:21" s="190" customFormat="1" ht="32.25" customHeight="1" x14ac:dyDescent="0.2">
      <c r="A55" s="725"/>
      <c r="B55" s="726"/>
      <c r="C55" s="399"/>
      <c r="D55" s="745" t="s">
        <v>323</v>
      </c>
      <c r="E55" s="745"/>
      <c r="F55" s="746"/>
      <c r="H55" s="188" t="s">
        <v>324</v>
      </c>
      <c r="I55" s="768"/>
      <c r="J55" s="768"/>
      <c r="K55" s="768"/>
      <c r="L55" s="768"/>
      <c r="M55" s="774"/>
      <c r="N55" s="776"/>
      <c r="O55" s="771"/>
      <c r="P55" s="171"/>
      <c r="Q55" s="640"/>
      <c r="R55" s="640"/>
      <c r="S55" s="640"/>
      <c r="T55" s="640"/>
      <c r="U55" s="640"/>
    </row>
    <row r="56" spans="1:21" s="190" customFormat="1" ht="31.5" customHeight="1" x14ac:dyDescent="0.2">
      <c r="A56" s="725"/>
      <c r="B56" s="726"/>
      <c r="C56" s="399"/>
      <c r="D56" s="745"/>
      <c r="E56" s="745"/>
      <c r="F56" s="746"/>
      <c r="H56" s="188" t="s">
        <v>325</v>
      </c>
      <c r="I56" s="768"/>
      <c r="J56" s="768"/>
      <c r="K56" s="768"/>
      <c r="L56" s="768"/>
      <c r="M56" s="774"/>
      <c r="N56" s="776"/>
      <c r="O56" s="771"/>
      <c r="P56" s="171"/>
      <c r="Q56" s="640"/>
      <c r="R56" s="640"/>
      <c r="S56" s="640"/>
      <c r="T56" s="640"/>
      <c r="U56" s="640"/>
    </row>
    <row r="57" spans="1:21" s="190" customFormat="1" ht="20.25" customHeight="1" x14ac:dyDescent="0.2">
      <c r="A57" s="725"/>
      <c r="B57" s="726"/>
      <c r="C57" s="399"/>
      <c r="D57" s="745"/>
      <c r="E57" s="745"/>
      <c r="F57" s="746"/>
      <c r="H57" s="188" t="s">
        <v>277</v>
      </c>
      <c r="I57" s="768"/>
      <c r="J57" s="768"/>
      <c r="K57" s="768"/>
      <c r="L57" s="768"/>
      <c r="M57" s="774"/>
      <c r="N57" s="776"/>
      <c r="O57" s="771"/>
      <c r="P57" s="171"/>
      <c r="Q57" s="640"/>
      <c r="R57" s="640"/>
      <c r="S57" s="640"/>
      <c r="T57" s="640"/>
      <c r="U57" s="640"/>
    </row>
    <row r="58" spans="1:21" s="190" customFormat="1" ht="19.5" customHeight="1" x14ac:dyDescent="0.2">
      <c r="A58" s="725"/>
      <c r="B58" s="726"/>
      <c r="C58" s="400"/>
      <c r="D58" s="745"/>
      <c r="E58" s="745"/>
      <c r="F58" s="746"/>
      <c r="H58" s="188"/>
      <c r="I58" s="769"/>
      <c r="J58" s="769"/>
      <c r="K58" s="769"/>
      <c r="L58" s="769"/>
      <c r="M58" s="774"/>
      <c r="N58" s="777"/>
      <c r="O58" s="772"/>
      <c r="P58" s="171"/>
      <c r="Q58" s="640"/>
      <c r="R58" s="640"/>
      <c r="S58" s="640"/>
      <c r="T58" s="640"/>
      <c r="U58" s="640"/>
    </row>
    <row r="59" spans="1:21" s="190" customFormat="1" ht="51.75" customHeight="1" x14ac:dyDescent="0.2">
      <c r="A59" s="730" t="s">
        <v>98</v>
      </c>
      <c r="B59" s="731"/>
      <c r="C59" s="687" t="s">
        <v>326</v>
      </c>
      <c r="D59" s="747"/>
      <c r="E59" s="747"/>
      <c r="F59" s="748"/>
      <c r="G59" s="749"/>
      <c r="H59" s="750"/>
      <c r="I59" s="415" t="str">
        <f>IF('Reclamation GP Checklist for EB'!Q25="x","x","")</f>
        <v/>
      </c>
      <c r="J59" s="415" t="str">
        <f>IF('Reclamation GP Checklist for EB'!R25="x","x","")</f>
        <v/>
      </c>
      <c r="K59" s="415" t="str">
        <f>IF(I59="x","",IF(J59="x","",IF(L59="x","","x")))</f>
        <v/>
      </c>
      <c r="L59" s="415" t="str">
        <f>IF('Reclamation GP Checklist for EB'!T25="x","x","")</f>
        <v>x</v>
      </c>
      <c r="M59" s="196"/>
      <c r="N59" s="412" t="s">
        <v>564</v>
      </c>
      <c r="O59" s="378"/>
      <c r="P59" s="171"/>
      <c r="Q59" s="246"/>
      <c r="R59" s="246">
        <f>IF(I59="x",1,0)</f>
        <v>0</v>
      </c>
      <c r="S59" s="246">
        <f>IF(J59="x",1,0)</f>
        <v>0</v>
      </c>
      <c r="T59" s="246">
        <f>IF(K59="x",1,0)</f>
        <v>0</v>
      </c>
      <c r="U59" s="246">
        <f>IF(L59="x",1,0)</f>
        <v>1</v>
      </c>
    </row>
    <row r="60" spans="1:21" s="190" customFormat="1" ht="23.25" customHeight="1" x14ac:dyDescent="0.2">
      <c r="A60" s="732"/>
      <c r="B60" s="733"/>
      <c r="C60" s="401"/>
      <c r="D60" s="625" t="s">
        <v>327</v>
      </c>
      <c r="E60" s="736"/>
      <c r="F60" s="737"/>
      <c r="G60" s="193"/>
      <c r="H60" s="189" t="s">
        <v>321</v>
      </c>
      <c r="I60" s="605" t="str">
        <f>IF('Reclamation GP Checklist for EB'!$E25="x",IF(I$59="x","x",""),"")</f>
        <v/>
      </c>
      <c r="J60" s="605" t="str">
        <f>IF('Reclamation GP Checklist for EB'!$E25="x",IF(J$59="x","x",""),"")</f>
        <v/>
      </c>
      <c r="K60" s="605" t="str">
        <f>IF('Reclamation GP Checklist for EB'!$E25="x",IF(K$59="x","x",""),"")</f>
        <v/>
      </c>
      <c r="L60" s="605" t="str">
        <f>IF('Reclamation GP Checklist for EB'!$E25="x",IF(L$59="x","x",""),"")</f>
        <v/>
      </c>
      <c r="M60" s="599"/>
      <c r="N60" s="608"/>
      <c r="O60" s="701"/>
      <c r="P60" s="171"/>
      <c r="Q60" s="641"/>
      <c r="R60" s="641"/>
      <c r="S60" s="641"/>
      <c r="T60" s="641"/>
      <c r="U60" s="641"/>
    </row>
    <row r="61" spans="1:21" s="190" customFormat="1" ht="21" customHeight="1" x14ac:dyDescent="0.2">
      <c r="A61" s="732"/>
      <c r="B61" s="733"/>
      <c r="C61" s="400"/>
      <c r="D61" s="739"/>
      <c r="E61" s="739"/>
      <c r="F61" s="740"/>
      <c r="H61" s="188" t="s">
        <v>322</v>
      </c>
      <c r="I61" s="606"/>
      <c r="J61" s="606"/>
      <c r="K61" s="606"/>
      <c r="L61" s="606"/>
      <c r="M61" s="600"/>
      <c r="N61" s="609"/>
      <c r="O61" s="719"/>
      <c r="P61" s="171"/>
      <c r="Q61" s="641"/>
      <c r="R61" s="641"/>
      <c r="S61" s="641"/>
      <c r="T61" s="641"/>
      <c r="U61" s="641"/>
    </row>
    <row r="62" spans="1:21" s="190" customFormat="1" ht="22.5" customHeight="1" x14ac:dyDescent="0.2">
      <c r="A62" s="732"/>
      <c r="B62" s="733"/>
      <c r="C62" s="402"/>
      <c r="D62" s="742"/>
      <c r="E62" s="742"/>
      <c r="F62" s="743"/>
      <c r="G62" s="191"/>
      <c r="H62" s="192" t="s">
        <v>277</v>
      </c>
      <c r="I62" s="607"/>
      <c r="J62" s="607"/>
      <c r="K62" s="607"/>
      <c r="L62" s="607"/>
      <c r="M62" s="601"/>
      <c r="N62" s="610"/>
      <c r="O62" s="702"/>
      <c r="P62" s="171"/>
      <c r="Q62" s="641"/>
      <c r="R62" s="641"/>
      <c r="S62" s="641"/>
      <c r="T62" s="641"/>
      <c r="U62" s="641"/>
    </row>
    <row r="63" spans="1:21" s="190" customFormat="1" ht="12" customHeight="1" x14ac:dyDescent="0.2">
      <c r="A63" s="732"/>
      <c r="B63" s="733"/>
      <c r="C63" s="401"/>
      <c r="D63" s="625" t="s">
        <v>328</v>
      </c>
      <c r="E63" s="625"/>
      <c r="F63" s="626"/>
      <c r="G63" s="193"/>
      <c r="H63" s="189"/>
      <c r="I63" s="605" t="str">
        <f>IF('Reclamation GP Checklist for EB'!$E26="x",IF(I$59="x","x",""),"")</f>
        <v/>
      </c>
      <c r="J63" s="605" t="str">
        <f>IF('Reclamation GP Checklist for EB'!$E26="x",IF(J$59="x","x",""),"")</f>
        <v/>
      </c>
      <c r="K63" s="605" t="str">
        <f>IF('Reclamation GP Checklist for EB'!$E26="x",IF(K$59="x","x",""),"")</f>
        <v/>
      </c>
      <c r="L63" s="605" t="str">
        <f>IF('Reclamation GP Checklist for EB'!$E26="x",IF(L$59="x","x",""),"")</f>
        <v/>
      </c>
      <c r="M63" s="599"/>
      <c r="N63" s="602"/>
      <c r="O63" s="701"/>
      <c r="P63" s="171"/>
      <c r="Q63" s="641"/>
      <c r="R63" s="641"/>
      <c r="S63" s="641"/>
      <c r="T63" s="641"/>
      <c r="U63" s="641"/>
    </row>
    <row r="64" spans="1:21" s="190" customFormat="1" ht="24.75" customHeight="1" x14ac:dyDescent="0.2">
      <c r="A64" s="732"/>
      <c r="B64" s="733"/>
      <c r="C64" s="400"/>
      <c r="D64" s="628"/>
      <c r="E64" s="628"/>
      <c r="F64" s="629"/>
      <c r="G64" s="197"/>
      <c r="H64" s="198" t="s">
        <v>324</v>
      </c>
      <c r="I64" s="606"/>
      <c r="J64" s="606"/>
      <c r="K64" s="606"/>
      <c r="L64" s="606"/>
      <c r="M64" s="600"/>
      <c r="N64" s="603"/>
      <c r="O64" s="719"/>
      <c r="P64" s="171"/>
      <c r="Q64" s="641"/>
      <c r="R64" s="641"/>
      <c r="S64" s="641"/>
      <c r="T64" s="641"/>
      <c r="U64" s="641"/>
    </row>
    <row r="65" spans="1:21" s="190" customFormat="1" ht="40.5" customHeight="1" x14ac:dyDescent="0.2">
      <c r="A65" s="732"/>
      <c r="B65" s="733"/>
      <c r="C65" s="400"/>
      <c r="D65" s="628"/>
      <c r="E65" s="628"/>
      <c r="F65" s="629"/>
      <c r="G65" s="197"/>
      <c r="H65" s="188" t="s">
        <v>329</v>
      </c>
      <c r="I65" s="606"/>
      <c r="J65" s="606"/>
      <c r="K65" s="606"/>
      <c r="L65" s="606"/>
      <c r="M65" s="600"/>
      <c r="N65" s="603"/>
      <c r="O65" s="719"/>
      <c r="P65" s="171"/>
      <c r="Q65" s="641"/>
      <c r="R65" s="641"/>
      <c r="S65" s="641"/>
      <c r="T65" s="641"/>
      <c r="U65" s="641"/>
    </row>
    <row r="66" spans="1:21" s="190" customFormat="1" ht="30.75" customHeight="1" x14ac:dyDescent="0.2">
      <c r="A66" s="732"/>
      <c r="B66" s="733"/>
      <c r="C66" s="402"/>
      <c r="D66" s="661"/>
      <c r="E66" s="661"/>
      <c r="F66" s="662"/>
      <c r="G66" s="384"/>
      <c r="H66" s="192" t="s">
        <v>277</v>
      </c>
      <c r="I66" s="607"/>
      <c r="J66" s="607"/>
      <c r="K66" s="607"/>
      <c r="L66" s="607"/>
      <c r="M66" s="601"/>
      <c r="N66" s="604"/>
      <c r="O66" s="702"/>
      <c r="P66" s="171"/>
      <c r="Q66" s="641"/>
      <c r="R66" s="641"/>
      <c r="S66" s="641"/>
      <c r="T66" s="641"/>
      <c r="U66" s="641"/>
    </row>
    <row r="67" spans="1:21" s="190" customFormat="1" ht="12.75" customHeight="1" x14ac:dyDescent="0.2">
      <c r="A67" s="732"/>
      <c r="B67" s="733"/>
      <c r="C67" s="403"/>
      <c r="D67" s="751" t="s">
        <v>330</v>
      </c>
      <c r="E67" s="752"/>
      <c r="F67" s="729"/>
      <c r="H67" s="188"/>
      <c r="I67" s="605" t="str">
        <f>IF('Reclamation GP Checklist for EB'!$E27="x",IF(I$59="x","x",""),"")</f>
        <v/>
      </c>
      <c r="J67" s="605" t="str">
        <f>IF('Reclamation GP Checklist for EB'!$E27="x",IF(J$59="x","x",""),"")</f>
        <v/>
      </c>
      <c r="K67" s="605" t="str">
        <f>IF('Reclamation GP Checklist for EB'!$E27="x",IF(K$59="x","x",""),"")</f>
        <v/>
      </c>
      <c r="L67" s="605" t="str">
        <f>IF('Reclamation GP Checklist for EB'!$E27="x",IF(L$59="x","x",""),"")</f>
        <v/>
      </c>
      <c r="M67" s="599"/>
      <c r="N67" s="609"/>
      <c r="O67" s="612" t="s">
        <v>331</v>
      </c>
      <c r="P67" s="171"/>
      <c r="Q67" s="340"/>
      <c r="R67" s="247"/>
      <c r="S67" s="247"/>
      <c r="T67" s="247"/>
      <c r="U67" s="247"/>
    </row>
    <row r="68" spans="1:21" s="190" customFormat="1" ht="19.5" customHeight="1" x14ac:dyDescent="0.2">
      <c r="A68" s="732"/>
      <c r="B68" s="733"/>
      <c r="C68" s="404"/>
      <c r="D68" s="752"/>
      <c r="E68" s="752"/>
      <c r="F68" s="729"/>
      <c r="H68" s="188" t="s">
        <v>332</v>
      </c>
      <c r="I68" s="606"/>
      <c r="J68" s="606"/>
      <c r="K68" s="606"/>
      <c r="L68" s="606"/>
      <c r="M68" s="600"/>
      <c r="N68" s="609"/>
      <c r="O68" s="613"/>
      <c r="P68" s="171"/>
      <c r="Q68" s="340"/>
      <c r="R68" s="247"/>
      <c r="S68" s="247"/>
      <c r="T68" s="247"/>
      <c r="U68" s="247"/>
    </row>
    <row r="69" spans="1:21" s="190" customFormat="1" ht="27.75" customHeight="1" x14ac:dyDescent="0.2">
      <c r="A69" s="732"/>
      <c r="B69" s="733"/>
      <c r="C69" s="404"/>
      <c r="D69" s="752"/>
      <c r="E69" s="752"/>
      <c r="F69" s="729"/>
      <c r="H69" s="188" t="s">
        <v>333</v>
      </c>
      <c r="I69" s="606"/>
      <c r="J69" s="606"/>
      <c r="K69" s="606"/>
      <c r="L69" s="606"/>
      <c r="M69" s="600"/>
      <c r="N69" s="609"/>
      <c r="O69" s="613"/>
      <c r="P69" s="171"/>
      <c r="Q69" s="340"/>
      <c r="R69" s="247"/>
      <c r="S69" s="247"/>
      <c r="T69" s="247"/>
      <c r="U69" s="247"/>
    </row>
    <row r="70" spans="1:21" s="190" customFormat="1" ht="19.5" customHeight="1" x14ac:dyDescent="0.2">
      <c r="A70" s="239"/>
      <c r="B70" s="240"/>
      <c r="C70" s="405"/>
      <c r="D70" s="753"/>
      <c r="E70" s="753"/>
      <c r="F70" s="754"/>
      <c r="G70" s="191"/>
      <c r="H70" s="192" t="s">
        <v>277</v>
      </c>
      <c r="I70" s="607"/>
      <c r="J70" s="607"/>
      <c r="K70" s="607"/>
      <c r="L70" s="607"/>
      <c r="M70" s="755"/>
      <c r="N70" s="610"/>
      <c r="O70" s="614"/>
      <c r="P70" s="171"/>
      <c r="Q70" s="340"/>
      <c r="R70" s="247"/>
      <c r="S70" s="247"/>
      <c r="T70" s="247"/>
      <c r="U70" s="247"/>
    </row>
    <row r="71" spans="1:21" s="190" customFormat="1" ht="35.25" customHeight="1" x14ac:dyDescent="0.2">
      <c r="A71" s="730" t="s">
        <v>334</v>
      </c>
      <c r="B71" s="731"/>
      <c r="C71" s="624" t="s">
        <v>335</v>
      </c>
      <c r="D71" s="736"/>
      <c r="E71" s="736"/>
      <c r="F71" s="737"/>
      <c r="G71" s="193"/>
      <c r="H71" s="199" t="s">
        <v>336</v>
      </c>
      <c r="I71" s="727" t="str">
        <f>IF('Reclamation GP Checklist for EB'!Q28="x","x","")</f>
        <v/>
      </c>
      <c r="J71" s="727" t="str">
        <f>IF('Reclamation GP Checklist for EB'!R28="x","x","")</f>
        <v/>
      </c>
      <c r="K71" s="727" t="str">
        <f>IF(I71="x","",IF(J71="x","",IF(L71="x","","x")))</f>
        <v/>
      </c>
      <c r="L71" s="727" t="str">
        <f>IF('Reclamation GP Checklist for EB'!T28="x","x","")</f>
        <v>x</v>
      </c>
      <c r="M71" s="720"/>
      <c r="N71" s="615" t="s">
        <v>557</v>
      </c>
      <c r="O71" s="612" t="s">
        <v>337</v>
      </c>
      <c r="P71" s="171"/>
      <c r="Q71" s="611"/>
      <c r="R71" s="611">
        <f>IF(I71="x",1,0)</f>
        <v>0</v>
      </c>
      <c r="S71" s="611">
        <f>IF(J71="x",1,0)</f>
        <v>0</v>
      </c>
      <c r="T71" s="611">
        <f>IF(K71="x",1,0)</f>
        <v>0</v>
      </c>
      <c r="U71" s="611">
        <f>IF(L71="x",1,0)</f>
        <v>1</v>
      </c>
    </row>
    <row r="72" spans="1:21" s="190" customFormat="1" ht="45.75" customHeight="1" x14ac:dyDescent="0.2">
      <c r="A72" s="732"/>
      <c r="B72" s="733"/>
      <c r="C72" s="738"/>
      <c r="D72" s="739"/>
      <c r="E72" s="739"/>
      <c r="F72" s="740"/>
      <c r="H72" s="188" t="s">
        <v>338</v>
      </c>
      <c r="I72" s="727"/>
      <c r="J72" s="727"/>
      <c r="K72" s="727"/>
      <c r="L72" s="727"/>
      <c r="M72" s="721"/>
      <c r="N72" s="616"/>
      <c r="O72" s="613"/>
      <c r="P72" s="171"/>
      <c r="Q72" s="611"/>
      <c r="R72" s="611"/>
      <c r="S72" s="611"/>
      <c r="T72" s="611"/>
      <c r="U72" s="611"/>
    </row>
    <row r="73" spans="1:21" s="190" customFormat="1" ht="23.25" customHeight="1" x14ac:dyDescent="0.2">
      <c r="A73" s="734"/>
      <c r="B73" s="735"/>
      <c r="C73" s="741"/>
      <c r="D73" s="742"/>
      <c r="E73" s="742"/>
      <c r="F73" s="743"/>
      <c r="G73" s="191"/>
      <c r="H73" s="192" t="s">
        <v>277</v>
      </c>
      <c r="I73" s="727"/>
      <c r="J73" s="727"/>
      <c r="K73" s="727"/>
      <c r="L73" s="727"/>
      <c r="M73" s="722"/>
      <c r="N73" s="617"/>
      <c r="O73" s="614"/>
      <c r="P73" s="171"/>
      <c r="Q73" s="611"/>
      <c r="R73" s="611"/>
      <c r="S73" s="611"/>
      <c r="T73" s="611"/>
      <c r="U73" s="611"/>
    </row>
    <row r="74" spans="1:21" s="190" customFormat="1" ht="32.25" customHeight="1" x14ac:dyDescent="0.2">
      <c r="A74" s="723" t="s">
        <v>339</v>
      </c>
      <c r="B74" s="724"/>
      <c r="C74" s="624" t="s">
        <v>340</v>
      </c>
      <c r="D74" s="625"/>
      <c r="E74" s="625"/>
      <c r="F74" s="626"/>
      <c r="G74" s="193"/>
      <c r="H74" s="189" t="s">
        <v>300</v>
      </c>
      <c r="I74" s="727" t="str">
        <f>IF(AJ147=1,"x","")</f>
        <v/>
      </c>
      <c r="J74" s="727" t="str">
        <f t="shared" ref="J74:L74" si="3">IF(AK147=1,"x","")</f>
        <v/>
      </c>
      <c r="K74" s="727" t="str">
        <f t="shared" si="3"/>
        <v/>
      </c>
      <c r="L74" s="727" t="str">
        <f t="shared" si="3"/>
        <v>x</v>
      </c>
      <c r="M74" s="728"/>
      <c r="N74" s="615" t="s">
        <v>576</v>
      </c>
      <c r="O74" s="701"/>
      <c r="P74" s="171"/>
      <c r="Q74" s="611"/>
      <c r="R74" s="611">
        <f>IF(I74="x",1,0)</f>
        <v>0</v>
      </c>
      <c r="S74" s="611">
        <f>IF(J74="x",1,0)</f>
        <v>0</v>
      </c>
      <c r="T74" s="611">
        <f>IF(K74="x",1,0)</f>
        <v>0</v>
      </c>
      <c r="U74" s="611">
        <f>IF(L74="x",1,0)</f>
        <v>1</v>
      </c>
    </row>
    <row r="75" spans="1:21" s="190" customFormat="1" ht="24" customHeight="1" x14ac:dyDescent="0.2">
      <c r="A75" s="725"/>
      <c r="B75" s="726"/>
      <c r="C75" s="627"/>
      <c r="D75" s="628"/>
      <c r="E75" s="628"/>
      <c r="F75" s="629"/>
      <c r="H75" s="200" t="s">
        <v>302</v>
      </c>
      <c r="I75" s="727"/>
      <c r="J75" s="727"/>
      <c r="K75" s="727"/>
      <c r="L75" s="727"/>
      <c r="M75" s="729"/>
      <c r="N75" s="665"/>
      <c r="O75" s="719"/>
      <c r="P75" s="171"/>
      <c r="Q75" s="611"/>
      <c r="R75" s="611"/>
      <c r="S75" s="611"/>
      <c r="T75" s="611"/>
      <c r="U75" s="611"/>
    </row>
    <row r="76" spans="1:21" s="190" customFormat="1" ht="22.5" customHeight="1" x14ac:dyDescent="0.2">
      <c r="A76" s="725"/>
      <c r="B76" s="726"/>
      <c r="C76" s="627"/>
      <c r="D76" s="628"/>
      <c r="E76" s="628"/>
      <c r="F76" s="629"/>
      <c r="H76" s="200" t="s">
        <v>303</v>
      </c>
      <c r="I76" s="633"/>
      <c r="J76" s="633"/>
      <c r="K76" s="633"/>
      <c r="L76" s="633"/>
      <c r="M76" s="729"/>
      <c r="N76" s="665"/>
      <c r="O76" s="744"/>
      <c r="P76" s="171"/>
      <c r="Q76" s="611"/>
      <c r="R76" s="611"/>
      <c r="S76" s="611"/>
      <c r="T76" s="611"/>
      <c r="U76" s="611"/>
    </row>
    <row r="77" spans="1:21" ht="15.95" customHeight="1" x14ac:dyDescent="0.25">
      <c r="A77" s="597" t="s">
        <v>341</v>
      </c>
      <c r="B77" s="598"/>
      <c r="C77" s="598"/>
      <c r="D77" s="598"/>
      <c r="E77" s="598"/>
      <c r="F77" s="598"/>
      <c r="G77" s="598"/>
      <c r="H77" s="598"/>
      <c r="I77" s="598"/>
      <c r="J77" s="598"/>
      <c r="K77" s="598"/>
      <c r="L77" s="598"/>
      <c r="M77" s="598"/>
      <c r="N77" s="598"/>
      <c r="O77" s="388"/>
      <c r="P77" s="168"/>
      <c r="Q77" s="244"/>
      <c r="R77" s="244"/>
      <c r="S77" s="244"/>
      <c r="T77" s="244"/>
      <c r="U77" s="244"/>
    </row>
    <row r="78" spans="1:21" ht="35.25" customHeight="1" x14ac:dyDescent="0.2">
      <c r="A78" s="669" t="s">
        <v>99</v>
      </c>
      <c r="B78" s="670"/>
      <c r="C78" s="715" t="s">
        <v>116</v>
      </c>
      <c r="D78" s="690"/>
      <c r="E78" s="690"/>
      <c r="F78" s="691"/>
      <c r="G78" s="201"/>
      <c r="H78" s="203" t="s">
        <v>294</v>
      </c>
      <c r="I78" s="709" t="str">
        <f>IF(AJ150=1,"x","")</f>
        <v/>
      </c>
      <c r="J78" s="709" t="str">
        <f t="shared" ref="J78:L78" si="4">IF(AK150=1,"x","")</f>
        <v/>
      </c>
      <c r="K78" s="709" t="str">
        <f t="shared" si="4"/>
        <v/>
      </c>
      <c r="L78" s="709" t="str">
        <f t="shared" si="4"/>
        <v>x</v>
      </c>
      <c r="M78" s="693"/>
      <c r="N78" s="684" t="s">
        <v>577</v>
      </c>
      <c r="O78" s="706" t="s">
        <v>342</v>
      </c>
      <c r="P78" s="202"/>
      <c r="Q78" s="642"/>
      <c r="R78" s="642">
        <f>IF(I78="x",1,0)</f>
        <v>0</v>
      </c>
      <c r="S78" s="642">
        <f>IF(J78="x",1,0)</f>
        <v>0</v>
      </c>
      <c r="T78" s="642">
        <f>IF(K78="x",1,0)</f>
        <v>0</v>
      </c>
      <c r="U78" s="642">
        <f>IF(L78="x",1,0)</f>
        <v>1</v>
      </c>
    </row>
    <row r="79" spans="1:21" ht="45" customHeight="1" x14ac:dyDescent="0.2">
      <c r="A79" s="669"/>
      <c r="B79" s="670"/>
      <c r="C79" s="715"/>
      <c r="D79" s="690"/>
      <c r="E79" s="690"/>
      <c r="F79" s="691"/>
      <c r="G79" s="201"/>
      <c r="H79" s="203" t="s">
        <v>343</v>
      </c>
      <c r="I79" s="709"/>
      <c r="J79" s="709"/>
      <c r="K79" s="709"/>
      <c r="L79" s="709"/>
      <c r="M79" s="693"/>
      <c r="N79" s="713"/>
      <c r="O79" s="707"/>
      <c r="P79" s="202"/>
      <c r="Q79" s="642"/>
      <c r="R79" s="642"/>
      <c r="S79" s="642"/>
      <c r="T79" s="642"/>
      <c r="U79" s="642"/>
    </row>
    <row r="80" spans="1:21" ht="33" customHeight="1" x14ac:dyDescent="0.2">
      <c r="A80" s="669"/>
      <c r="B80" s="670"/>
      <c r="C80" s="715"/>
      <c r="D80" s="690"/>
      <c r="E80" s="690"/>
      <c r="F80" s="691"/>
      <c r="G80" s="201"/>
      <c r="H80" s="203" t="s">
        <v>344</v>
      </c>
      <c r="I80" s="709"/>
      <c r="J80" s="709"/>
      <c r="K80" s="709"/>
      <c r="L80" s="709"/>
      <c r="M80" s="693"/>
      <c r="N80" s="713"/>
      <c r="O80" s="707"/>
      <c r="P80" s="202"/>
      <c r="Q80" s="642"/>
      <c r="R80" s="642"/>
      <c r="S80" s="642"/>
      <c r="T80" s="642"/>
      <c r="U80" s="642"/>
    </row>
    <row r="81" spans="1:21" ht="26.25" customHeight="1" x14ac:dyDescent="0.2">
      <c r="A81" s="678"/>
      <c r="B81" s="679"/>
      <c r="C81" s="716"/>
      <c r="D81" s="717"/>
      <c r="E81" s="717"/>
      <c r="F81" s="718"/>
      <c r="G81" s="204"/>
      <c r="H81" s="321" t="s">
        <v>274</v>
      </c>
      <c r="I81" s="710"/>
      <c r="J81" s="710"/>
      <c r="K81" s="710"/>
      <c r="L81" s="710"/>
      <c r="M81" s="711"/>
      <c r="N81" s="714"/>
      <c r="O81" s="686"/>
      <c r="P81" s="202"/>
      <c r="Q81" s="642"/>
      <c r="R81" s="642"/>
      <c r="S81" s="642"/>
      <c r="T81" s="642"/>
      <c r="U81" s="642"/>
    </row>
    <row r="82" spans="1:21" ht="48" customHeight="1" x14ac:dyDescent="0.2">
      <c r="A82" s="667" t="s">
        <v>345</v>
      </c>
      <c r="B82" s="668"/>
      <c r="C82" s="624" t="s">
        <v>90</v>
      </c>
      <c r="D82" s="625"/>
      <c r="E82" s="625"/>
      <c r="F82" s="626"/>
      <c r="G82" s="205"/>
      <c r="H82" s="206" t="s">
        <v>346</v>
      </c>
      <c r="I82" s="708" t="str">
        <f>IF(AJ153=1,"x","")</f>
        <v/>
      </c>
      <c r="J82" s="708" t="str">
        <f t="shared" ref="J82:L82" si="5">IF(AK153=1,"x","")</f>
        <v/>
      </c>
      <c r="K82" s="708" t="str">
        <f t="shared" si="5"/>
        <v/>
      </c>
      <c r="L82" s="708" t="str">
        <f t="shared" si="5"/>
        <v>x</v>
      </c>
      <c r="M82" s="681"/>
      <c r="N82" s="712" t="s">
        <v>578</v>
      </c>
      <c r="O82" s="697"/>
      <c r="P82" s="202"/>
      <c r="Q82" s="642"/>
      <c r="R82" s="642">
        <f>IF(I82="x",1,0)</f>
        <v>0</v>
      </c>
      <c r="S82" s="642">
        <f>IF(J82="x",1,0)</f>
        <v>0</v>
      </c>
      <c r="T82" s="642">
        <f>IF(K82="x",1,0)</f>
        <v>0</v>
      </c>
      <c r="U82" s="642">
        <f>IF(L82="x",1,0)</f>
        <v>1</v>
      </c>
    </row>
    <row r="83" spans="1:21" ht="60.75" customHeight="1" x14ac:dyDescent="0.2">
      <c r="A83" s="669"/>
      <c r="B83" s="670"/>
      <c r="C83" s="627"/>
      <c r="D83" s="628"/>
      <c r="E83" s="628"/>
      <c r="F83" s="629"/>
      <c r="G83" s="201"/>
      <c r="H83" s="203" t="s">
        <v>347</v>
      </c>
      <c r="I83" s="709"/>
      <c r="J83" s="709"/>
      <c r="K83" s="709"/>
      <c r="L83" s="709"/>
      <c r="M83" s="693"/>
      <c r="N83" s="713"/>
      <c r="O83" s="698"/>
      <c r="P83" s="202"/>
      <c r="Q83" s="642"/>
      <c r="R83" s="642"/>
      <c r="S83" s="642"/>
      <c r="T83" s="642"/>
      <c r="U83" s="642"/>
    </row>
    <row r="84" spans="1:21" ht="29.25" customHeight="1" x14ac:dyDescent="0.2">
      <c r="A84" s="678"/>
      <c r="B84" s="679"/>
      <c r="C84" s="660"/>
      <c r="D84" s="661"/>
      <c r="E84" s="661"/>
      <c r="F84" s="662"/>
      <c r="G84" s="204"/>
      <c r="H84" s="321" t="s">
        <v>277</v>
      </c>
      <c r="I84" s="710"/>
      <c r="J84" s="710"/>
      <c r="K84" s="710"/>
      <c r="L84" s="710"/>
      <c r="M84" s="711"/>
      <c r="N84" s="714"/>
      <c r="O84" s="699"/>
      <c r="P84" s="202"/>
      <c r="Q84" s="642"/>
      <c r="R84" s="642"/>
      <c r="S84" s="642"/>
      <c r="T84" s="642"/>
      <c r="U84" s="642"/>
    </row>
    <row r="85" spans="1:21" ht="38.25" customHeight="1" x14ac:dyDescent="0.2">
      <c r="A85" s="667" t="s">
        <v>348</v>
      </c>
      <c r="B85" s="668"/>
      <c r="C85" s="624" t="s">
        <v>349</v>
      </c>
      <c r="D85" s="625"/>
      <c r="E85" s="625"/>
      <c r="F85" s="626"/>
      <c r="G85" s="205"/>
      <c r="H85" s="206" t="s">
        <v>350</v>
      </c>
      <c r="I85" s="680" t="str">
        <f>IF('Reclamation GP Checklist for EB'!Q53="x","x","")</f>
        <v/>
      </c>
      <c r="J85" s="680" t="str">
        <f>IF('Reclamation GP Checklist for EB'!R53="x","x","")</f>
        <v/>
      </c>
      <c r="K85" s="680" t="str">
        <f>IF(I85="x","",IF(J85="x","",IF(L85="x","","x")))</f>
        <v/>
      </c>
      <c r="L85" s="680" t="str">
        <f>IF('Reclamation GP Checklist for EB'!T53="x","x","")</f>
        <v>x</v>
      </c>
      <c r="M85" s="681"/>
      <c r="N85" s="683" t="s">
        <v>566</v>
      </c>
      <c r="O85" s="685" t="s">
        <v>351</v>
      </c>
      <c r="P85" s="202"/>
      <c r="Q85" s="642"/>
      <c r="R85" s="642">
        <f>IF(I85="x",1,0)</f>
        <v>0</v>
      </c>
      <c r="S85" s="642">
        <f>IF(J85="x",1,0)</f>
        <v>0</v>
      </c>
      <c r="T85" s="642">
        <f>IF(K85="x",1,0)</f>
        <v>0</v>
      </c>
      <c r="U85" s="642">
        <f>IF(L85="x",1,0)</f>
        <v>1</v>
      </c>
    </row>
    <row r="86" spans="1:21" ht="44.25" customHeight="1" x14ac:dyDescent="0.2">
      <c r="A86" s="669"/>
      <c r="B86" s="670"/>
      <c r="C86" s="627"/>
      <c r="D86" s="628"/>
      <c r="E86" s="628"/>
      <c r="F86" s="629"/>
      <c r="G86" s="201"/>
      <c r="H86" s="364" t="s">
        <v>277</v>
      </c>
      <c r="I86" s="680"/>
      <c r="J86" s="680"/>
      <c r="K86" s="680"/>
      <c r="L86" s="680"/>
      <c r="M86" s="682"/>
      <c r="N86" s="684"/>
      <c r="O86" s="686"/>
      <c r="P86" s="202"/>
      <c r="Q86" s="642"/>
      <c r="R86" s="642"/>
      <c r="S86" s="642"/>
      <c r="T86" s="642"/>
      <c r="U86" s="642"/>
    </row>
    <row r="87" spans="1:21" ht="25.5" x14ac:dyDescent="0.25">
      <c r="A87" s="669"/>
      <c r="B87" s="670"/>
      <c r="C87" s="687" t="s">
        <v>352</v>
      </c>
      <c r="D87" s="688"/>
      <c r="E87" s="688"/>
      <c r="F87" s="689"/>
      <c r="G87" s="592"/>
      <c r="H87" s="593"/>
      <c r="I87" s="418" t="str">
        <f>IF('Reclamation GP Checklist for EB'!Q54="x","x","")</f>
        <v/>
      </c>
      <c r="J87" s="418" t="str">
        <f>IF('Reclamation GP Checklist for EB'!R54="x","x","")</f>
        <v/>
      </c>
      <c r="K87" s="418" t="str">
        <f>IF(I87="x","",IF(J87="x","",IF(L87="x","","x")))</f>
        <v/>
      </c>
      <c r="L87" s="418" t="str">
        <f>IF('Reclamation GP Checklist for EB'!T54="x","x","")</f>
        <v>x</v>
      </c>
      <c r="M87" s="207"/>
      <c r="N87" s="417" t="s">
        <v>558</v>
      </c>
      <c r="O87" s="377" t="s">
        <v>353</v>
      </c>
      <c r="P87" s="202"/>
      <c r="Q87" s="341"/>
      <c r="R87" s="248">
        <f>IF(I87="x",1,0)</f>
        <v>0</v>
      </c>
      <c r="S87" s="248">
        <f>IF(J87="x",1,0)</f>
        <v>0</v>
      </c>
      <c r="T87" s="248">
        <f>IF(K87="x",1,0)</f>
        <v>0</v>
      </c>
      <c r="U87" s="248">
        <f>IF(L87="x",1,0)</f>
        <v>1</v>
      </c>
    </row>
    <row r="88" spans="1:21" ht="20.25" customHeight="1" x14ac:dyDescent="0.2">
      <c r="A88" s="669"/>
      <c r="B88" s="670"/>
      <c r="C88" s="406"/>
      <c r="D88" s="690" t="s">
        <v>354</v>
      </c>
      <c r="E88" s="690"/>
      <c r="F88" s="691"/>
      <c r="G88" s="201"/>
      <c r="H88" s="365" t="s">
        <v>355</v>
      </c>
      <c r="I88" s="703" t="str">
        <f>IF('Reclamation GP Checklist for EB'!$E54="x",IF(I$87="x","x",""),"")</f>
        <v/>
      </c>
      <c r="J88" s="703" t="str">
        <f>IF('Reclamation GP Checklist for EB'!$E54="x",IF(J$87="x","x",""),"")</f>
        <v/>
      </c>
      <c r="K88" s="703" t="str">
        <f>IF('Reclamation GP Checklist for EB'!$E54="x",IF(K$87="x","x",""),"")</f>
        <v/>
      </c>
      <c r="L88" s="703" t="str">
        <f>IF('Reclamation GP Checklist for EB'!$E54="x",IF(L$87="x","x",""),"")</f>
        <v/>
      </c>
      <c r="M88" s="692"/>
      <c r="N88" s="694"/>
      <c r="O88" s="697"/>
      <c r="P88" s="202"/>
      <c r="Q88" s="249"/>
      <c r="R88" s="249"/>
      <c r="S88" s="249"/>
      <c r="T88" s="249"/>
      <c r="U88" s="249"/>
    </row>
    <row r="89" spans="1:21" ht="23.25" customHeight="1" x14ac:dyDescent="0.2">
      <c r="A89" s="669"/>
      <c r="B89" s="670"/>
      <c r="C89" s="406"/>
      <c r="D89" s="690"/>
      <c r="E89" s="690"/>
      <c r="F89" s="691"/>
      <c r="G89" s="208"/>
      <c r="H89" s="209" t="s">
        <v>356</v>
      </c>
      <c r="I89" s="704"/>
      <c r="J89" s="704"/>
      <c r="K89" s="704"/>
      <c r="L89" s="704"/>
      <c r="M89" s="693"/>
      <c r="N89" s="695"/>
      <c r="O89" s="698"/>
      <c r="P89" s="182"/>
      <c r="Q89" s="340"/>
      <c r="R89" s="247"/>
      <c r="S89" s="247"/>
      <c r="T89" s="247"/>
      <c r="U89" s="247"/>
    </row>
    <row r="90" spans="1:21" ht="21" customHeight="1" x14ac:dyDescent="0.2">
      <c r="A90" s="669"/>
      <c r="B90" s="670"/>
      <c r="C90" s="406"/>
      <c r="D90" s="690"/>
      <c r="E90" s="690"/>
      <c r="F90" s="691"/>
      <c r="G90" s="208"/>
      <c r="H90" s="209" t="s">
        <v>357</v>
      </c>
      <c r="I90" s="704"/>
      <c r="J90" s="704"/>
      <c r="K90" s="704"/>
      <c r="L90" s="704"/>
      <c r="M90" s="693"/>
      <c r="N90" s="695"/>
      <c r="O90" s="698"/>
      <c r="P90" s="182"/>
      <c r="Q90" s="340"/>
      <c r="R90" s="247"/>
      <c r="S90" s="247"/>
      <c r="T90" s="247"/>
      <c r="U90" s="247"/>
    </row>
    <row r="91" spans="1:21" ht="30.75" customHeight="1" x14ac:dyDescent="0.2">
      <c r="A91" s="669"/>
      <c r="B91" s="670"/>
      <c r="C91" s="406"/>
      <c r="D91" s="690"/>
      <c r="E91" s="690"/>
      <c r="F91" s="691"/>
      <c r="G91" s="208"/>
      <c r="H91" s="210" t="s">
        <v>277</v>
      </c>
      <c r="I91" s="705"/>
      <c r="J91" s="705"/>
      <c r="K91" s="705"/>
      <c r="L91" s="705"/>
      <c r="M91" s="682"/>
      <c r="N91" s="696"/>
      <c r="O91" s="699"/>
      <c r="P91" s="182"/>
      <c r="Q91" s="340"/>
      <c r="R91" s="247"/>
      <c r="S91" s="247"/>
      <c r="T91" s="247"/>
      <c r="U91" s="247"/>
    </row>
    <row r="92" spans="1:21" ht="33.75" customHeight="1" x14ac:dyDescent="0.2">
      <c r="A92" s="669"/>
      <c r="B92" s="670"/>
      <c r="C92" s="407"/>
      <c r="D92" s="625" t="s">
        <v>358</v>
      </c>
      <c r="E92" s="625"/>
      <c r="F92" s="626"/>
      <c r="G92" s="362"/>
      <c r="H92" s="356" t="s">
        <v>359</v>
      </c>
      <c r="I92" s="703" t="str">
        <f>IF('Reclamation GP Checklist for EB'!$E55="x",IF(I$87="x","x",""),"")</f>
        <v/>
      </c>
      <c r="J92" s="703" t="str">
        <f>IF('Reclamation GP Checklist for EB'!$E55="x",IF(J$87="x","x",""),"")</f>
        <v/>
      </c>
      <c r="K92" s="703" t="str">
        <f>IF('Reclamation GP Checklist for EB'!$E55="x",IF(K$87="x","x",""),"")</f>
        <v/>
      </c>
      <c r="L92" s="703" t="str">
        <f>IF('Reclamation GP Checklist for EB'!$E55="x",IF(L$87="x","x",""),"")</f>
        <v/>
      </c>
      <c r="M92" s="700"/>
      <c r="N92" s="615"/>
      <c r="O92" s="701"/>
      <c r="P92" s="182"/>
      <c r="Q92" s="340"/>
      <c r="R92" s="247"/>
      <c r="S92" s="247"/>
      <c r="T92" s="247"/>
      <c r="U92" s="247"/>
    </row>
    <row r="93" spans="1:21" ht="30.75" customHeight="1" x14ac:dyDescent="0.2">
      <c r="A93" s="678"/>
      <c r="B93" s="679"/>
      <c r="C93" s="408"/>
      <c r="D93" s="661"/>
      <c r="E93" s="661"/>
      <c r="F93" s="662"/>
      <c r="G93" s="363"/>
      <c r="H93" s="216" t="s">
        <v>277</v>
      </c>
      <c r="I93" s="705"/>
      <c r="J93" s="705"/>
      <c r="K93" s="705"/>
      <c r="L93" s="705"/>
      <c r="M93" s="645"/>
      <c r="N93" s="617"/>
      <c r="O93" s="702"/>
      <c r="P93" s="182"/>
      <c r="Q93" s="340"/>
      <c r="R93" s="247"/>
      <c r="S93" s="247"/>
      <c r="T93" s="247"/>
      <c r="U93" s="247"/>
    </row>
    <row r="94" spans="1:21" ht="32.25" customHeight="1" x14ac:dyDescent="0.2">
      <c r="A94" s="667" t="s">
        <v>71</v>
      </c>
      <c r="B94" s="668"/>
      <c r="C94" s="624" t="s">
        <v>360</v>
      </c>
      <c r="D94" s="625"/>
      <c r="E94" s="625"/>
      <c r="F94" s="626"/>
      <c r="G94" s="211"/>
      <c r="H94" s="212" t="s">
        <v>361</v>
      </c>
      <c r="I94" s="633" t="str">
        <f>IF('Reclamation GP Checklist for EB'!Q56="x","x","")</f>
        <v/>
      </c>
      <c r="J94" s="633" t="str">
        <f>IF('Reclamation GP Checklist for EB'!R56="x","x","")</f>
        <v/>
      </c>
      <c r="K94" s="633" t="str">
        <f>IF(I94="x","",IF(J94="x","",IF(L94="x","","x")))</f>
        <v/>
      </c>
      <c r="L94" s="633" t="str">
        <f>IF('Reclamation GP Checklist for EB'!T56="x","x","")</f>
        <v>x</v>
      </c>
      <c r="M94" s="672"/>
      <c r="N94" s="615" t="s">
        <v>567</v>
      </c>
      <c r="O94" s="675" t="s">
        <v>362</v>
      </c>
      <c r="P94" s="182"/>
      <c r="Q94" s="611"/>
      <c r="R94" s="611">
        <f>IF(I94="x",1,0)</f>
        <v>0</v>
      </c>
      <c r="S94" s="611">
        <f>IF(J94="x",1,0)</f>
        <v>0</v>
      </c>
      <c r="T94" s="611">
        <f>IF(K94="x",1,0)</f>
        <v>0</v>
      </c>
      <c r="U94" s="611">
        <f>IF(L94="x",1,0)</f>
        <v>1</v>
      </c>
    </row>
    <row r="95" spans="1:21" ht="32.25" customHeight="1" x14ac:dyDescent="0.2">
      <c r="A95" s="669"/>
      <c r="B95" s="670"/>
      <c r="C95" s="627"/>
      <c r="D95" s="628"/>
      <c r="E95" s="628"/>
      <c r="F95" s="629"/>
      <c r="G95" s="208"/>
      <c r="H95" s="209" t="s">
        <v>302</v>
      </c>
      <c r="I95" s="634"/>
      <c r="J95" s="634"/>
      <c r="K95" s="634"/>
      <c r="L95" s="634"/>
      <c r="M95" s="673"/>
      <c r="N95" s="616"/>
      <c r="O95" s="676"/>
      <c r="P95" s="182"/>
      <c r="Q95" s="611"/>
      <c r="R95" s="611"/>
      <c r="S95" s="611"/>
      <c r="T95" s="611"/>
      <c r="U95" s="611"/>
    </row>
    <row r="96" spans="1:21" ht="36.75" customHeight="1" x14ac:dyDescent="0.2">
      <c r="A96" s="669"/>
      <c r="B96" s="670"/>
      <c r="C96" s="627"/>
      <c r="D96" s="628"/>
      <c r="E96" s="628"/>
      <c r="F96" s="629"/>
      <c r="G96" s="208"/>
      <c r="H96" s="209" t="s">
        <v>303</v>
      </c>
      <c r="I96" s="634"/>
      <c r="J96" s="634"/>
      <c r="K96" s="634"/>
      <c r="L96" s="634"/>
      <c r="M96" s="673"/>
      <c r="N96" s="616"/>
      <c r="O96" s="676"/>
      <c r="P96" s="182"/>
      <c r="Q96" s="611"/>
      <c r="R96" s="611"/>
      <c r="S96" s="611"/>
      <c r="T96" s="611"/>
      <c r="U96" s="611"/>
    </row>
    <row r="97" spans="1:21" ht="30.75" customHeight="1" x14ac:dyDescent="0.2">
      <c r="A97" s="678"/>
      <c r="B97" s="679"/>
      <c r="C97" s="660"/>
      <c r="D97" s="661"/>
      <c r="E97" s="661"/>
      <c r="F97" s="662"/>
      <c r="G97" s="213"/>
      <c r="H97" s="214" t="s">
        <v>277</v>
      </c>
      <c r="I97" s="659"/>
      <c r="J97" s="659"/>
      <c r="K97" s="659"/>
      <c r="L97" s="659"/>
      <c r="M97" s="674"/>
      <c r="N97" s="617"/>
      <c r="O97" s="677"/>
      <c r="P97" s="182"/>
      <c r="Q97" s="611"/>
      <c r="R97" s="611"/>
      <c r="S97" s="611"/>
      <c r="T97" s="611"/>
      <c r="U97" s="611"/>
    </row>
    <row r="98" spans="1:21" ht="24" customHeight="1" x14ac:dyDescent="0.2">
      <c r="A98" s="667" t="s">
        <v>92</v>
      </c>
      <c r="B98" s="668"/>
      <c r="C98" s="624" t="s">
        <v>27</v>
      </c>
      <c r="D98" s="625"/>
      <c r="E98" s="625"/>
      <c r="F98" s="626"/>
      <c r="G98" s="211"/>
      <c r="H98" s="212" t="s">
        <v>363</v>
      </c>
      <c r="I98" s="633" t="str">
        <f>IF(AJ156=1,"x","")</f>
        <v/>
      </c>
      <c r="J98" s="633" t="str">
        <f t="shared" ref="J98:L98" si="6">IF(AK156=1,"x","")</f>
        <v/>
      </c>
      <c r="K98" s="633" t="str">
        <f t="shared" si="6"/>
        <v/>
      </c>
      <c r="L98" s="633" t="str">
        <f t="shared" si="6"/>
        <v>x</v>
      </c>
      <c r="M98" s="644"/>
      <c r="N98" s="615" t="s">
        <v>568</v>
      </c>
      <c r="O98" s="612" t="s">
        <v>364</v>
      </c>
      <c r="P98" s="182"/>
      <c r="Q98" s="611"/>
      <c r="R98" s="611">
        <f>IF(I98="x",1,0)</f>
        <v>0</v>
      </c>
      <c r="S98" s="611">
        <f>IF(J98="x",1,0)</f>
        <v>0</v>
      </c>
      <c r="T98" s="611">
        <f>IF(K98="x",1,0)</f>
        <v>0</v>
      </c>
      <c r="U98" s="611">
        <f>IF(L98="x",1,0)</f>
        <v>1</v>
      </c>
    </row>
    <row r="99" spans="1:21" ht="19.5" customHeight="1" x14ac:dyDescent="0.2">
      <c r="A99" s="669"/>
      <c r="B99" s="670"/>
      <c r="C99" s="627"/>
      <c r="D99" s="628"/>
      <c r="E99" s="628"/>
      <c r="F99" s="629"/>
      <c r="G99" s="208"/>
      <c r="H99" s="209" t="s">
        <v>361</v>
      </c>
      <c r="I99" s="634"/>
      <c r="J99" s="634"/>
      <c r="K99" s="634"/>
      <c r="L99" s="634"/>
      <c r="M99" s="645"/>
      <c r="N99" s="616"/>
      <c r="O99" s="613"/>
      <c r="P99" s="182"/>
      <c r="Q99" s="611"/>
      <c r="R99" s="611"/>
      <c r="S99" s="611"/>
      <c r="T99" s="611"/>
      <c r="U99" s="611"/>
    </row>
    <row r="100" spans="1:21" ht="24" customHeight="1" x14ac:dyDescent="0.2">
      <c r="A100" s="669"/>
      <c r="B100" s="670"/>
      <c r="C100" s="627"/>
      <c r="D100" s="628"/>
      <c r="E100" s="628"/>
      <c r="F100" s="629"/>
      <c r="G100" s="208"/>
      <c r="H100" s="209" t="s">
        <v>302</v>
      </c>
      <c r="I100" s="634"/>
      <c r="J100" s="634"/>
      <c r="K100" s="634"/>
      <c r="L100" s="634"/>
      <c r="M100" s="645"/>
      <c r="N100" s="616"/>
      <c r="O100" s="613"/>
      <c r="P100" s="182"/>
      <c r="Q100" s="611"/>
      <c r="R100" s="611"/>
      <c r="S100" s="611"/>
      <c r="T100" s="611"/>
      <c r="U100" s="611"/>
    </row>
    <row r="101" spans="1:21" ht="21" customHeight="1" x14ac:dyDescent="0.2">
      <c r="A101" s="669"/>
      <c r="B101" s="670"/>
      <c r="C101" s="627"/>
      <c r="D101" s="628"/>
      <c r="E101" s="628"/>
      <c r="F101" s="629"/>
      <c r="G101" s="208"/>
      <c r="H101" s="209" t="s">
        <v>303</v>
      </c>
      <c r="I101" s="634"/>
      <c r="J101" s="634"/>
      <c r="K101" s="634"/>
      <c r="L101" s="634"/>
      <c r="M101" s="645"/>
      <c r="N101" s="616"/>
      <c r="O101" s="613"/>
      <c r="P101" s="182"/>
      <c r="Q101" s="611"/>
      <c r="R101" s="611"/>
      <c r="S101" s="611"/>
      <c r="T101" s="611"/>
      <c r="U101" s="611"/>
    </row>
    <row r="102" spans="1:21" ht="22.5" customHeight="1" x14ac:dyDescent="0.2">
      <c r="A102" s="678"/>
      <c r="B102" s="679"/>
      <c r="C102" s="660"/>
      <c r="D102" s="661"/>
      <c r="E102" s="661"/>
      <c r="F102" s="662"/>
      <c r="G102" s="213"/>
      <c r="H102" s="214" t="s">
        <v>277</v>
      </c>
      <c r="I102" s="659"/>
      <c r="J102" s="659"/>
      <c r="K102" s="659"/>
      <c r="L102" s="659"/>
      <c r="M102" s="647"/>
      <c r="N102" s="617"/>
      <c r="O102" s="614"/>
      <c r="P102" s="182"/>
      <c r="Q102" s="611"/>
      <c r="R102" s="611"/>
      <c r="S102" s="611"/>
      <c r="T102" s="611"/>
      <c r="U102" s="611"/>
    </row>
    <row r="103" spans="1:21" ht="32.25" customHeight="1" x14ac:dyDescent="0.2">
      <c r="A103" s="667" t="s">
        <v>365</v>
      </c>
      <c r="B103" s="668"/>
      <c r="C103" s="624" t="s">
        <v>91</v>
      </c>
      <c r="D103" s="625"/>
      <c r="E103" s="625"/>
      <c r="F103" s="626"/>
      <c r="G103" s="211"/>
      <c r="H103" s="320" t="s">
        <v>366</v>
      </c>
      <c r="I103" s="633" t="str">
        <f>IF(AJ159=1,"x","")</f>
        <v/>
      </c>
      <c r="J103" s="633" t="str">
        <f t="shared" ref="J103:L103" si="7">IF(AK159=1,"x","")</f>
        <v/>
      </c>
      <c r="K103" s="633" t="str">
        <f t="shared" si="7"/>
        <v/>
      </c>
      <c r="L103" s="633" t="str">
        <f t="shared" si="7"/>
        <v>x</v>
      </c>
      <c r="M103" s="644"/>
      <c r="N103" s="615" t="s">
        <v>572</v>
      </c>
      <c r="O103" s="612" t="s">
        <v>367</v>
      </c>
      <c r="P103" s="182"/>
      <c r="Q103" s="611"/>
      <c r="R103" s="611">
        <f>IF(I103="x",1,0)</f>
        <v>0</v>
      </c>
      <c r="S103" s="611">
        <f>IF(J103="x",1,0)</f>
        <v>0</v>
      </c>
      <c r="T103" s="611">
        <f>IF(K103="x",1,0)</f>
        <v>0</v>
      </c>
      <c r="U103" s="611">
        <f>IF(L103="x",1,0)</f>
        <v>1</v>
      </c>
    </row>
    <row r="104" spans="1:21" ht="25.5" customHeight="1" x14ac:dyDescent="0.2">
      <c r="A104" s="669"/>
      <c r="B104" s="670"/>
      <c r="C104" s="627"/>
      <c r="D104" s="628"/>
      <c r="E104" s="628"/>
      <c r="F104" s="629"/>
      <c r="G104" s="208"/>
      <c r="H104" s="209" t="s">
        <v>274</v>
      </c>
      <c r="I104" s="634"/>
      <c r="J104" s="634"/>
      <c r="K104" s="634"/>
      <c r="L104" s="634"/>
      <c r="M104" s="645"/>
      <c r="N104" s="616"/>
      <c r="O104" s="671"/>
      <c r="P104" s="182"/>
      <c r="Q104" s="611"/>
      <c r="R104" s="611"/>
      <c r="S104" s="611"/>
      <c r="T104" s="611"/>
      <c r="U104" s="611"/>
    </row>
    <row r="105" spans="1:21" ht="15" x14ac:dyDescent="0.2">
      <c r="A105" s="597" t="s">
        <v>368</v>
      </c>
      <c r="B105" s="598"/>
      <c r="C105" s="598"/>
      <c r="D105" s="598"/>
      <c r="E105" s="598"/>
      <c r="F105" s="598"/>
      <c r="G105" s="598"/>
      <c r="H105" s="598"/>
      <c r="I105" s="598"/>
      <c r="J105" s="598"/>
      <c r="K105" s="598"/>
      <c r="L105" s="598"/>
      <c r="M105" s="598"/>
      <c r="N105" s="598"/>
      <c r="O105" s="376"/>
      <c r="P105" s="182"/>
      <c r="Q105" s="340"/>
      <c r="R105" s="247"/>
      <c r="S105" s="247"/>
      <c r="T105" s="247"/>
      <c r="U105" s="247"/>
    </row>
    <row r="106" spans="1:21" ht="41.25" customHeight="1" x14ac:dyDescent="0.2">
      <c r="A106" s="620" t="s">
        <v>72</v>
      </c>
      <c r="B106" s="621"/>
      <c r="C106" s="627" t="s">
        <v>369</v>
      </c>
      <c r="D106" s="628"/>
      <c r="E106" s="628"/>
      <c r="F106" s="629"/>
      <c r="G106" s="208"/>
      <c r="H106" s="209" t="s">
        <v>361</v>
      </c>
      <c r="I106" s="634" t="str">
        <f>IF(AJ162=1,"x","")</f>
        <v/>
      </c>
      <c r="J106" s="634" t="str">
        <f t="shared" ref="J106:L106" si="8">IF(AK162=1,"x","")</f>
        <v/>
      </c>
      <c r="K106" s="634" t="str">
        <f t="shared" si="8"/>
        <v/>
      </c>
      <c r="L106" s="634" t="str">
        <f t="shared" si="8"/>
        <v>x</v>
      </c>
      <c r="M106" s="645"/>
      <c r="N106" s="616" t="s">
        <v>579</v>
      </c>
      <c r="O106" s="663" t="s">
        <v>370</v>
      </c>
      <c r="P106" s="182"/>
      <c r="Q106" s="611"/>
      <c r="R106" s="611">
        <f>IF(I106="x",1,0)</f>
        <v>0</v>
      </c>
      <c r="S106" s="611">
        <f>IF(J106="x",1,0)</f>
        <v>0</v>
      </c>
      <c r="T106" s="611">
        <f>IF(K106="x",1,0)</f>
        <v>0</v>
      </c>
      <c r="U106" s="611">
        <f>IF(L106="x",1,0)</f>
        <v>1</v>
      </c>
    </row>
    <row r="107" spans="1:21" ht="45" customHeight="1" x14ac:dyDescent="0.2">
      <c r="A107" s="620"/>
      <c r="B107" s="621"/>
      <c r="C107" s="627"/>
      <c r="D107" s="628"/>
      <c r="E107" s="628"/>
      <c r="F107" s="629"/>
      <c r="G107" s="208"/>
      <c r="H107" s="209" t="s">
        <v>302</v>
      </c>
      <c r="I107" s="634"/>
      <c r="J107" s="634"/>
      <c r="K107" s="634"/>
      <c r="L107" s="634"/>
      <c r="M107" s="645"/>
      <c r="N107" s="665"/>
      <c r="O107" s="613"/>
      <c r="P107" s="182"/>
      <c r="Q107" s="611"/>
      <c r="R107" s="611"/>
      <c r="S107" s="611"/>
      <c r="T107" s="611"/>
      <c r="U107" s="611"/>
    </row>
    <row r="108" spans="1:21" ht="50.25" customHeight="1" x14ac:dyDescent="0.2">
      <c r="A108" s="620"/>
      <c r="B108" s="621"/>
      <c r="C108" s="627"/>
      <c r="D108" s="628"/>
      <c r="E108" s="628"/>
      <c r="F108" s="629"/>
      <c r="G108" s="208"/>
      <c r="H108" s="209" t="s">
        <v>303</v>
      </c>
      <c r="I108" s="634"/>
      <c r="J108" s="634"/>
      <c r="K108" s="634"/>
      <c r="L108" s="634"/>
      <c r="M108" s="645"/>
      <c r="N108" s="665"/>
      <c r="O108" s="613"/>
      <c r="P108" s="182"/>
      <c r="Q108" s="611"/>
      <c r="R108" s="611"/>
      <c r="S108" s="611"/>
      <c r="T108" s="611"/>
      <c r="U108" s="611"/>
    </row>
    <row r="109" spans="1:21" ht="52.5" customHeight="1" x14ac:dyDescent="0.2">
      <c r="A109" s="620"/>
      <c r="B109" s="621"/>
      <c r="C109" s="627"/>
      <c r="D109" s="628"/>
      <c r="E109" s="628"/>
      <c r="F109" s="629"/>
      <c r="G109" s="208"/>
      <c r="H109" s="209" t="s">
        <v>277</v>
      </c>
      <c r="I109" s="634"/>
      <c r="J109" s="634"/>
      <c r="K109" s="634"/>
      <c r="L109" s="634"/>
      <c r="M109" s="645"/>
      <c r="N109" s="665"/>
      <c r="O109" s="613"/>
      <c r="P109" s="182"/>
      <c r="Q109" s="611"/>
      <c r="R109" s="611"/>
      <c r="S109" s="611"/>
      <c r="T109" s="611"/>
      <c r="U109" s="611"/>
    </row>
    <row r="110" spans="1:21" ht="30" customHeight="1" x14ac:dyDescent="0.2">
      <c r="A110" s="620"/>
      <c r="B110" s="621"/>
      <c r="C110" s="627"/>
      <c r="D110" s="628"/>
      <c r="E110" s="628"/>
      <c r="F110" s="629"/>
      <c r="G110" s="208"/>
      <c r="H110" s="209"/>
      <c r="I110" s="634"/>
      <c r="J110" s="634"/>
      <c r="K110" s="634"/>
      <c r="L110" s="634"/>
      <c r="M110" s="645"/>
      <c r="N110" s="666"/>
      <c r="O110" s="614"/>
      <c r="P110" s="182"/>
      <c r="Q110" s="611"/>
      <c r="R110" s="611"/>
      <c r="S110" s="611"/>
      <c r="T110" s="611"/>
      <c r="U110" s="611"/>
    </row>
    <row r="111" spans="1:21" ht="40.5" customHeight="1" x14ac:dyDescent="0.2">
      <c r="A111" s="618" t="s">
        <v>73</v>
      </c>
      <c r="B111" s="619"/>
      <c r="C111" s="624" t="s">
        <v>371</v>
      </c>
      <c r="D111" s="625"/>
      <c r="E111" s="625"/>
      <c r="F111" s="626"/>
      <c r="G111" s="211"/>
      <c r="H111" s="212" t="s">
        <v>361</v>
      </c>
      <c r="I111" s="633" t="str">
        <f>IF(AJ166=1,"x","")</f>
        <v/>
      </c>
      <c r="J111" s="633" t="str">
        <f t="shared" ref="J111:L111" si="9">IF(AK166=1,"x","")</f>
        <v/>
      </c>
      <c r="K111" s="633" t="str">
        <f t="shared" si="9"/>
        <v/>
      </c>
      <c r="L111" s="633" t="str">
        <f t="shared" si="9"/>
        <v>x</v>
      </c>
      <c r="M111" s="644"/>
      <c r="N111" s="664" t="s">
        <v>573</v>
      </c>
      <c r="O111" s="612" t="s">
        <v>372</v>
      </c>
      <c r="P111" s="332"/>
      <c r="Q111" s="611"/>
      <c r="R111" s="611">
        <f>IF(I111="x",1,0)</f>
        <v>0</v>
      </c>
      <c r="S111" s="611">
        <f>IF(J111="x",1,0)</f>
        <v>0</v>
      </c>
      <c r="T111" s="611">
        <f>IF(K111="x",1,0)</f>
        <v>0</v>
      </c>
      <c r="U111" s="611">
        <f>IF(L111="x",1,0)</f>
        <v>1</v>
      </c>
    </row>
    <row r="112" spans="1:21" ht="35.25" customHeight="1" x14ac:dyDescent="0.2">
      <c r="A112" s="620"/>
      <c r="B112" s="621"/>
      <c r="C112" s="627"/>
      <c r="D112" s="628"/>
      <c r="E112" s="628"/>
      <c r="F112" s="629"/>
      <c r="G112" s="208"/>
      <c r="H112" s="209" t="s">
        <v>302</v>
      </c>
      <c r="I112" s="634"/>
      <c r="J112" s="634"/>
      <c r="K112" s="634"/>
      <c r="L112" s="634"/>
      <c r="M112" s="645"/>
      <c r="N112" s="665"/>
      <c r="O112" s="613"/>
      <c r="P112" s="332"/>
      <c r="Q112" s="611"/>
      <c r="R112" s="611"/>
      <c r="S112" s="611"/>
      <c r="T112" s="611"/>
      <c r="U112" s="611"/>
    </row>
    <row r="113" spans="1:21" ht="42" customHeight="1" x14ac:dyDescent="0.2">
      <c r="A113" s="620"/>
      <c r="B113" s="621"/>
      <c r="C113" s="627"/>
      <c r="D113" s="628"/>
      <c r="E113" s="628"/>
      <c r="F113" s="629"/>
      <c r="G113" s="208"/>
      <c r="H113" s="209" t="s">
        <v>303</v>
      </c>
      <c r="I113" s="634"/>
      <c r="J113" s="634"/>
      <c r="K113" s="634"/>
      <c r="L113" s="634"/>
      <c r="M113" s="645"/>
      <c r="N113" s="665"/>
      <c r="O113" s="613"/>
      <c r="P113" s="332"/>
      <c r="Q113" s="611"/>
      <c r="R113" s="611"/>
      <c r="S113" s="611"/>
      <c r="T113" s="611"/>
      <c r="U113" s="611"/>
    </row>
    <row r="114" spans="1:21" ht="42" customHeight="1" x14ac:dyDescent="0.2">
      <c r="A114" s="620"/>
      <c r="B114" s="621"/>
      <c r="C114" s="627"/>
      <c r="D114" s="628"/>
      <c r="E114" s="628"/>
      <c r="F114" s="629"/>
      <c r="G114" s="208"/>
      <c r="H114" s="209" t="s">
        <v>277</v>
      </c>
      <c r="I114" s="634"/>
      <c r="J114" s="634"/>
      <c r="K114" s="634"/>
      <c r="L114" s="634"/>
      <c r="M114" s="645"/>
      <c r="N114" s="665"/>
      <c r="O114" s="613"/>
      <c r="P114" s="332"/>
      <c r="Q114" s="611"/>
      <c r="R114" s="611"/>
      <c r="S114" s="611"/>
      <c r="T114" s="611"/>
      <c r="U114" s="611"/>
    </row>
    <row r="115" spans="1:21" ht="34.5" customHeight="1" x14ac:dyDescent="0.2">
      <c r="A115" s="648"/>
      <c r="B115" s="649"/>
      <c r="C115" s="660"/>
      <c r="D115" s="661"/>
      <c r="E115" s="661"/>
      <c r="F115" s="662"/>
      <c r="G115" s="213"/>
      <c r="H115" s="214"/>
      <c r="I115" s="659"/>
      <c r="J115" s="659"/>
      <c r="K115" s="659"/>
      <c r="L115" s="659"/>
      <c r="M115" s="647"/>
      <c r="N115" s="666"/>
      <c r="O115" s="614"/>
      <c r="P115" s="332"/>
      <c r="Q115" s="611"/>
      <c r="R115" s="611"/>
      <c r="S115" s="611"/>
      <c r="T115" s="611"/>
      <c r="U115" s="611"/>
    </row>
    <row r="116" spans="1:21" ht="30" customHeight="1" x14ac:dyDescent="0.2">
      <c r="A116" s="618" t="s">
        <v>373</v>
      </c>
      <c r="B116" s="619"/>
      <c r="C116" s="624" t="s">
        <v>374</v>
      </c>
      <c r="D116" s="625"/>
      <c r="E116" s="625"/>
      <c r="F116" s="626"/>
      <c r="G116" s="211"/>
      <c r="H116" s="215" t="s">
        <v>361</v>
      </c>
      <c r="I116" s="633" t="str">
        <f>IF('Reclamation GP Checklist for EB'!Q46="x","x","")</f>
        <v/>
      </c>
      <c r="J116" s="633" t="str">
        <f>IF('Reclamation GP Checklist for EB'!R46="x","x","")</f>
        <v/>
      </c>
      <c r="K116" s="633" t="str">
        <f>IF(I116="x","",IF(J116="x","",IF(L116="x","","x")))</f>
        <v/>
      </c>
      <c r="L116" s="633" t="str">
        <f>IF('Reclamation GP Checklist for EB'!T46="x","x","")</f>
        <v>x</v>
      </c>
      <c r="M116" s="644"/>
      <c r="N116" s="615" t="s">
        <v>570</v>
      </c>
      <c r="O116" s="612" t="s">
        <v>375</v>
      </c>
      <c r="P116" s="182"/>
      <c r="Q116" s="611"/>
      <c r="R116" s="611">
        <f>IF(I116="x",1,0)</f>
        <v>0</v>
      </c>
      <c r="S116" s="611">
        <f>IF(J116="x",1,0)</f>
        <v>0</v>
      </c>
      <c r="T116" s="611">
        <f>IF(K116="x",1,0)</f>
        <v>0</v>
      </c>
      <c r="U116" s="611">
        <f>IF(L116="x",1,0)</f>
        <v>1</v>
      </c>
    </row>
    <row r="117" spans="1:21" ht="26.25" customHeight="1" x14ac:dyDescent="0.2">
      <c r="A117" s="620"/>
      <c r="B117" s="621"/>
      <c r="C117" s="627"/>
      <c r="D117" s="628"/>
      <c r="E117" s="628"/>
      <c r="F117" s="629"/>
      <c r="G117" s="208"/>
      <c r="H117" s="210" t="s">
        <v>302</v>
      </c>
      <c r="I117" s="634"/>
      <c r="J117" s="634"/>
      <c r="K117" s="634"/>
      <c r="L117" s="634"/>
      <c r="M117" s="645"/>
      <c r="N117" s="616"/>
      <c r="O117" s="613"/>
      <c r="P117" s="182"/>
      <c r="Q117" s="611"/>
      <c r="R117" s="611"/>
      <c r="S117" s="611"/>
      <c r="T117" s="611"/>
      <c r="U117" s="611"/>
    </row>
    <row r="118" spans="1:21" ht="36.75" customHeight="1" x14ac:dyDescent="0.2">
      <c r="A118" s="620"/>
      <c r="B118" s="621"/>
      <c r="C118" s="627"/>
      <c r="D118" s="628"/>
      <c r="E118" s="628"/>
      <c r="F118" s="629"/>
      <c r="G118" s="208"/>
      <c r="H118" s="210" t="s">
        <v>303</v>
      </c>
      <c r="I118" s="634"/>
      <c r="J118" s="634"/>
      <c r="K118" s="634"/>
      <c r="L118" s="634"/>
      <c r="M118" s="645"/>
      <c r="N118" s="616"/>
      <c r="O118" s="613"/>
      <c r="P118" s="182"/>
      <c r="Q118" s="611"/>
      <c r="R118" s="611"/>
      <c r="S118" s="611"/>
      <c r="T118" s="611"/>
      <c r="U118" s="611"/>
    </row>
    <row r="119" spans="1:21" ht="30.75" customHeight="1" x14ac:dyDescent="0.2">
      <c r="A119" s="648"/>
      <c r="B119" s="649"/>
      <c r="C119" s="660"/>
      <c r="D119" s="661"/>
      <c r="E119" s="661"/>
      <c r="F119" s="662"/>
      <c r="G119" s="213"/>
      <c r="H119" s="216" t="s">
        <v>277</v>
      </c>
      <c r="I119" s="659"/>
      <c r="J119" s="659"/>
      <c r="K119" s="659"/>
      <c r="L119" s="659"/>
      <c r="M119" s="647"/>
      <c r="N119" s="617"/>
      <c r="O119" s="614"/>
      <c r="P119" s="182"/>
      <c r="Q119" s="611"/>
      <c r="R119" s="611"/>
      <c r="S119" s="611"/>
      <c r="T119" s="611"/>
      <c r="U119" s="611"/>
    </row>
    <row r="120" spans="1:21" ht="66.75" customHeight="1" x14ac:dyDescent="0.2">
      <c r="A120" s="618" t="s">
        <v>21</v>
      </c>
      <c r="B120" s="619"/>
      <c r="C120" s="650" t="s">
        <v>376</v>
      </c>
      <c r="D120" s="651"/>
      <c r="E120" s="651"/>
      <c r="F120" s="652"/>
      <c r="G120" s="211"/>
      <c r="H120" s="319" t="s">
        <v>377</v>
      </c>
      <c r="I120" s="633" t="str">
        <f>IF('Reclamation GP Checklist for EB'!Q47="x","x","")</f>
        <v/>
      </c>
      <c r="J120" s="633" t="str">
        <f>IF('Reclamation GP Checklist for EB'!R47="x","x","")</f>
        <v/>
      </c>
      <c r="K120" s="633" t="str">
        <f>IF(I120="x","",IF(J120="x","",IF(L120="x","","x")))</f>
        <v/>
      </c>
      <c r="L120" s="633" t="str">
        <f>IF('Reclamation GP Checklist for EB'!T47="x","x","")</f>
        <v>x</v>
      </c>
      <c r="M120" s="644"/>
      <c r="N120" s="615" t="s">
        <v>569</v>
      </c>
      <c r="O120" s="612" t="s">
        <v>378</v>
      </c>
      <c r="P120" s="182"/>
      <c r="Q120" s="611"/>
      <c r="R120" s="611">
        <f>IF(I120="x",1,0)</f>
        <v>0</v>
      </c>
      <c r="S120" s="611">
        <f>IF(J120="x",1,0)</f>
        <v>0</v>
      </c>
      <c r="T120" s="611">
        <f>IF(K120="x",1,0)</f>
        <v>0</v>
      </c>
      <c r="U120" s="611">
        <f>IF(L120="x",1,0)</f>
        <v>1</v>
      </c>
    </row>
    <row r="121" spans="1:21" ht="29.25" customHeight="1" x14ac:dyDescent="0.2">
      <c r="A121" s="620"/>
      <c r="B121" s="621"/>
      <c r="C121" s="653"/>
      <c r="D121" s="654"/>
      <c r="E121" s="654"/>
      <c r="F121" s="655"/>
      <c r="G121" s="208"/>
      <c r="H121" s="217" t="s">
        <v>379</v>
      </c>
      <c r="I121" s="634"/>
      <c r="J121" s="634"/>
      <c r="K121" s="634"/>
      <c r="L121" s="634"/>
      <c r="M121" s="645"/>
      <c r="N121" s="616"/>
      <c r="O121" s="613"/>
      <c r="P121" s="182"/>
      <c r="Q121" s="611"/>
      <c r="R121" s="611"/>
      <c r="S121" s="611"/>
      <c r="T121" s="611"/>
      <c r="U121" s="611"/>
    </row>
    <row r="122" spans="1:21" ht="25.5" customHeight="1" x14ac:dyDescent="0.2">
      <c r="A122" s="620"/>
      <c r="B122" s="621"/>
      <c r="C122" s="653"/>
      <c r="D122" s="654"/>
      <c r="E122" s="654"/>
      <c r="F122" s="655"/>
      <c r="G122" s="208"/>
      <c r="H122" s="217" t="s">
        <v>380</v>
      </c>
      <c r="I122" s="634"/>
      <c r="J122" s="634"/>
      <c r="K122" s="634"/>
      <c r="L122" s="634"/>
      <c r="M122" s="645"/>
      <c r="N122" s="616"/>
      <c r="O122" s="613"/>
      <c r="P122" s="182"/>
      <c r="Q122" s="611"/>
      <c r="R122" s="611"/>
      <c r="S122" s="611"/>
      <c r="T122" s="611"/>
      <c r="U122" s="611"/>
    </row>
    <row r="123" spans="1:21" ht="24" customHeight="1" x14ac:dyDescent="0.2">
      <c r="A123" s="648"/>
      <c r="B123" s="649"/>
      <c r="C123" s="656"/>
      <c r="D123" s="657"/>
      <c r="E123" s="657"/>
      <c r="F123" s="658"/>
      <c r="G123" s="213"/>
      <c r="H123" s="218" t="s">
        <v>277</v>
      </c>
      <c r="I123" s="659"/>
      <c r="J123" s="659"/>
      <c r="K123" s="659"/>
      <c r="L123" s="659"/>
      <c r="M123" s="647"/>
      <c r="N123" s="617"/>
      <c r="O123" s="614"/>
      <c r="P123" s="182"/>
      <c r="Q123" s="611"/>
      <c r="R123" s="611"/>
      <c r="S123" s="611"/>
      <c r="T123" s="611"/>
      <c r="U123" s="611"/>
    </row>
    <row r="124" spans="1:21" ht="10.5" customHeight="1" x14ac:dyDescent="0.2">
      <c r="A124" s="618" t="s">
        <v>74</v>
      </c>
      <c r="B124" s="619"/>
      <c r="C124" s="624" t="s">
        <v>75</v>
      </c>
      <c r="D124" s="625"/>
      <c r="E124" s="625"/>
      <c r="F124" s="626"/>
      <c r="G124" s="211"/>
      <c r="H124" s="215"/>
      <c r="I124" s="633" t="str">
        <f>IF('Reclamation GP Checklist for EB'!Q48="x","x","")</f>
        <v/>
      </c>
      <c r="J124" s="633" t="str">
        <f>IF('Reclamation GP Checklist for EB'!R48="x","x","")</f>
        <v/>
      </c>
      <c r="K124" s="633" t="str">
        <f>IF(I124="x","",IF(J124="x","",IF(L124="x","","x")))</f>
        <v/>
      </c>
      <c r="L124" s="633" t="str">
        <f>IF('Reclamation GP Checklist for EB'!T48="x","x","")</f>
        <v>x</v>
      </c>
      <c r="M124" s="644"/>
      <c r="N124" s="608" t="s">
        <v>571</v>
      </c>
      <c r="O124" s="612" t="s">
        <v>381</v>
      </c>
      <c r="P124" s="182"/>
      <c r="Q124" s="611"/>
      <c r="R124" s="611">
        <f>IF(I124="x",1,0)</f>
        <v>0</v>
      </c>
      <c r="S124" s="611">
        <f>IF(J124="x",1,0)</f>
        <v>0</v>
      </c>
      <c r="T124" s="611">
        <f>IF(K124="x",1,0)</f>
        <v>0</v>
      </c>
      <c r="U124" s="611">
        <f>IF(L124="x",1,0)</f>
        <v>1</v>
      </c>
    </row>
    <row r="125" spans="1:21" ht="23.25" customHeight="1" x14ac:dyDescent="0.2">
      <c r="A125" s="620"/>
      <c r="B125" s="621"/>
      <c r="C125" s="627"/>
      <c r="D125" s="628"/>
      <c r="E125" s="628"/>
      <c r="F125" s="629"/>
      <c r="G125" s="208"/>
      <c r="H125" s="210" t="s">
        <v>361</v>
      </c>
      <c r="I125" s="634"/>
      <c r="J125" s="634"/>
      <c r="K125" s="634"/>
      <c r="L125" s="634"/>
      <c r="M125" s="645"/>
      <c r="N125" s="609"/>
      <c r="O125" s="613"/>
      <c r="P125" s="182"/>
      <c r="Q125" s="611"/>
      <c r="R125" s="611"/>
      <c r="S125" s="611"/>
      <c r="T125" s="611"/>
      <c r="U125" s="611"/>
    </row>
    <row r="126" spans="1:21" ht="30.75" customHeight="1" x14ac:dyDescent="0.2">
      <c r="A126" s="620"/>
      <c r="B126" s="621"/>
      <c r="C126" s="627"/>
      <c r="D126" s="628"/>
      <c r="E126" s="628"/>
      <c r="F126" s="629"/>
      <c r="G126" s="208"/>
      <c r="H126" s="210" t="s">
        <v>302</v>
      </c>
      <c r="I126" s="634"/>
      <c r="J126" s="634"/>
      <c r="K126" s="634"/>
      <c r="L126" s="634"/>
      <c r="M126" s="645"/>
      <c r="N126" s="609"/>
      <c r="O126" s="613"/>
      <c r="P126" s="182"/>
      <c r="Q126" s="611"/>
      <c r="R126" s="611"/>
      <c r="S126" s="611"/>
      <c r="T126" s="611"/>
      <c r="U126" s="611"/>
    </row>
    <row r="127" spans="1:21" ht="33.75" customHeight="1" x14ac:dyDescent="0.2">
      <c r="A127" s="620"/>
      <c r="B127" s="621"/>
      <c r="C127" s="627"/>
      <c r="D127" s="628"/>
      <c r="E127" s="628"/>
      <c r="F127" s="629"/>
      <c r="G127" s="208"/>
      <c r="H127" s="210" t="s">
        <v>303</v>
      </c>
      <c r="I127" s="634"/>
      <c r="J127" s="634"/>
      <c r="K127" s="634"/>
      <c r="L127" s="634"/>
      <c r="M127" s="645"/>
      <c r="N127" s="609"/>
      <c r="O127" s="613"/>
      <c r="P127" s="182"/>
      <c r="Q127" s="611"/>
      <c r="R127" s="611"/>
      <c r="S127" s="611"/>
      <c r="T127" s="611"/>
      <c r="U127" s="611"/>
    </row>
    <row r="128" spans="1:21" ht="17.25" customHeight="1" thickBot="1" x14ac:dyDescent="0.25">
      <c r="A128" s="622"/>
      <c r="B128" s="623"/>
      <c r="C128" s="630"/>
      <c r="D128" s="631"/>
      <c r="E128" s="631"/>
      <c r="F128" s="632"/>
      <c r="G128" s="252"/>
      <c r="H128" s="253" t="s">
        <v>277</v>
      </c>
      <c r="I128" s="635"/>
      <c r="J128" s="635"/>
      <c r="K128" s="635"/>
      <c r="L128" s="635"/>
      <c r="M128" s="646"/>
      <c r="N128" s="610"/>
      <c r="O128" s="614"/>
      <c r="P128" s="182"/>
      <c r="Q128" s="611"/>
      <c r="R128" s="611"/>
      <c r="S128" s="611"/>
      <c r="T128" s="611"/>
      <c r="U128" s="611"/>
    </row>
    <row r="129" spans="1:44" x14ac:dyDescent="0.2">
      <c r="A129" s="181"/>
      <c r="B129" s="181"/>
      <c r="C129" s="181"/>
      <c r="D129" s="181"/>
      <c r="E129" s="181"/>
      <c r="F129" s="181"/>
      <c r="G129" s="181"/>
      <c r="H129" s="181"/>
      <c r="I129" s="181"/>
      <c r="J129" s="181"/>
      <c r="K129" s="181"/>
      <c r="L129" s="181"/>
      <c r="M129" s="181"/>
      <c r="N129" s="347"/>
      <c r="O129" s="181"/>
      <c r="P129" s="182"/>
      <c r="Q129" s="250">
        <f>COUNTA(Q9:Q128)</f>
        <v>0</v>
      </c>
      <c r="R129" s="250">
        <f>COUNTA(R9:R128)</f>
        <v>26</v>
      </c>
      <c r="S129" s="250">
        <f>COUNTA(S9:S128)</f>
        <v>26</v>
      </c>
      <c r="T129" s="250">
        <f>COUNTA(T9:T128)</f>
        <v>26</v>
      </c>
      <c r="U129" s="250">
        <f>COUNTA(U9:U128)</f>
        <v>26</v>
      </c>
    </row>
    <row r="130" spans="1:44" x14ac:dyDescent="0.2">
      <c r="A130" s="181"/>
      <c r="B130" s="181"/>
      <c r="C130" s="181"/>
      <c r="D130" s="181"/>
      <c r="E130" s="181"/>
      <c r="F130" s="181"/>
      <c r="G130" s="181"/>
      <c r="H130" s="181"/>
      <c r="I130" s="181"/>
      <c r="J130" s="181"/>
      <c r="K130" s="181"/>
      <c r="L130" s="181"/>
      <c r="M130" s="181"/>
      <c r="N130" s="347"/>
      <c r="O130" s="181"/>
      <c r="P130" s="182"/>
      <c r="Q130" s="182"/>
      <c r="R130" s="183"/>
    </row>
    <row r="131" spans="1:44" x14ac:dyDescent="0.2">
      <c r="A131" s="181"/>
      <c r="B131" s="181"/>
      <c r="C131" s="181"/>
      <c r="D131" s="181"/>
      <c r="E131" s="181"/>
      <c r="F131" s="181"/>
      <c r="G131" s="181"/>
      <c r="H131" s="181"/>
      <c r="I131" s="181"/>
      <c r="J131" s="181"/>
      <c r="K131" s="181"/>
      <c r="L131" s="181"/>
      <c r="M131" s="181"/>
      <c r="N131" s="347"/>
      <c r="O131" s="181"/>
      <c r="P131" s="182"/>
      <c r="Q131" s="182"/>
      <c r="R131" s="183"/>
      <c r="V131" s="422"/>
      <c r="W131" s="423"/>
      <c r="X131" s="423"/>
      <c r="Y131" s="423"/>
      <c r="Z131" s="423"/>
      <c r="AA131" s="886" t="s">
        <v>544</v>
      </c>
      <c r="AB131" s="887"/>
      <c r="AC131" s="887"/>
      <c r="AD131" s="887"/>
      <c r="AE131" s="887"/>
      <c r="AF131" s="888"/>
      <c r="AG131" s="422"/>
      <c r="AH131" s="422"/>
      <c r="AI131" s="636" t="s">
        <v>542</v>
      </c>
      <c r="AJ131" s="637"/>
      <c r="AK131" s="637"/>
      <c r="AL131" s="637"/>
      <c r="AM131" s="638"/>
      <c r="AN131" s="424"/>
      <c r="AO131" s="890" t="s">
        <v>549</v>
      </c>
      <c r="AP131" s="890"/>
      <c r="AQ131" s="890"/>
      <c r="AR131" s="890"/>
    </row>
    <row r="132" spans="1:44" ht="117.75" x14ac:dyDescent="0.2">
      <c r="A132" s="181"/>
      <c r="B132" s="181"/>
      <c r="C132" s="181"/>
      <c r="D132" s="181"/>
      <c r="E132" s="181"/>
      <c r="F132" s="181"/>
      <c r="G132" s="181"/>
      <c r="H132" s="181"/>
      <c r="I132" s="181"/>
      <c r="J132" s="181"/>
      <c r="K132" s="181"/>
      <c r="L132" s="181"/>
      <c r="M132" s="181"/>
      <c r="N132" s="347"/>
      <c r="O132" s="181"/>
      <c r="P132" s="182"/>
      <c r="Q132" s="182"/>
      <c r="R132" s="183"/>
      <c r="V132" s="436" t="s">
        <v>399</v>
      </c>
      <c r="W132" s="639" t="s">
        <v>40</v>
      </c>
      <c r="X132" s="639"/>
      <c r="Y132" s="425" t="s">
        <v>38</v>
      </c>
      <c r="Z132" s="426"/>
      <c r="AA132" s="426" t="s">
        <v>221</v>
      </c>
      <c r="AB132" s="426" t="s">
        <v>214</v>
      </c>
      <c r="AC132" s="426" t="s">
        <v>385</v>
      </c>
      <c r="AD132" s="426" t="s">
        <v>103</v>
      </c>
      <c r="AE132" s="426" t="s">
        <v>215</v>
      </c>
      <c r="AF132" s="426" t="s">
        <v>545</v>
      </c>
      <c r="AG132" s="427" t="s">
        <v>543</v>
      </c>
      <c r="AH132" s="427" t="s">
        <v>546</v>
      </c>
      <c r="AI132" s="428" t="s">
        <v>547</v>
      </c>
      <c r="AJ132" s="428" t="s">
        <v>261</v>
      </c>
      <c r="AK132" s="428" t="s">
        <v>262</v>
      </c>
      <c r="AL132" s="428" t="s">
        <v>263</v>
      </c>
      <c r="AM132" s="428" t="s">
        <v>264</v>
      </c>
      <c r="AN132" s="429"/>
      <c r="AO132" s="430" t="s">
        <v>533</v>
      </c>
      <c r="AP132" s="430" t="s">
        <v>534</v>
      </c>
      <c r="AQ132" s="430" t="s">
        <v>535</v>
      </c>
      <c r="AR132" s="430" t="s">
        <v>536</v>
      </c>
    </row>
    <row r="133" spans="1:44" x14ac:dyDescent="0.2">
      <c r="A133" s="181"/>
      <c r="B133" s="181"/>
      <c r="C133" s="181"/>
      <c r="D133" s="181"/>
      <c r="E133" s="181"/>
      <c r="F133" s="181"/>
      <c r="G133" s="181"/>
      <c r="H133" s="181"/>
      <c r="I133" s="181"/>
      <c r="J133" s="181"/>
      <c r="K133" s="181"/>
      <c r="L133" s="181"/>
      <c r="M133" s="181"/>
      <c r="N133" s="347"/>
      <c r="O133" s="181"/>
      <c r="P133" s="182"/>
      <c r="Q133" s="182"/>
      <c r="R133" s="183"/>
      <c r="V133" s="431" t="s">
        <v>402</v>
      </c>
      <c r="W133" s="432">
        <v>1</v>
      </c>
      <c r="X133" s="432" t="str">
        <f>'Reclamation GP Checklist for EB'!C12</f>
        <v>a</v>
      </c>
      <c r="Y133" s="432" t="str">
        <f>'Reclamation GP Checklist for EB'!D12</f>
        <v>Integrated Design - EMS</v>
      </c>
      <c r="Z133" s="432"/>
      <c r="AA133" s="432">
        <f>IF('Reclamation GP Checklist for EB'!F12="x",1,0)</f>
        <v>0</v>
      </c>
      <c r="AB133" s="432">
        <f>IF('Reclamation GP Checklist for EB'!G12="x",1,0)</f>
        <v>0</v>
      </c>
      <c r="AC133" s="432">
        <f>IF('Reclamation GP Checklist for EB'!H12="x",1,0)</f>
        <v>0</v>
      </c>
      <c r="AD133" s="432">
        <f>IF('Reclamation GP Checklist for EB'!I12="x",1,0)</f>
        <v>0</v>
      </c>
      <c r="AE133" s="432">
        <f>IF('Reclamation GP Checklist for EB'!J12="x",1,0)</f>
        <v>0</v>
      </c>
      <c r="AF133" s="432"/>
      <c r="AG133" s="433"/>
      <c r="AH133" s="433"/>
      <c r="AI133" s="433"/>
      <c r="AJ133" s="434"/>
      <c r="AK133" s="434"/>
      <c r="AL133" s="434"/>
      <c r="AM133" s="434"/>
      <c r="AN133" s="435"/>
      <c r="AO133" s="889" t="s">
        <v>537</v>
      </c>
      <c r="AP133" s="433" t="s">
        <v>538</v>
      </c>
      <c r="AQ133" s="433" t="s">
        <v>539</v>
      </c>
      <c r="AR133" s="433" t="s">
        <v>261</v>
      </c>
    </row>
    <row r="134" spans="1:44" x14ac:dyDescent="0.2">
      <c r="A134" s="181"/>
      <c r="B134" s="181"/>
      <c r="C134" s="181"/>
      <c r="D134" s="181"/>
      <c r="E134" s="181"/>
      <c r="F134" s="181"/>
      <c r="G134" s="181"/>
      <c r="H134" s="181"/>
      <c r="I134" s="181"/>
      <c r="J134" s="181"/>
      <c r="K134" s="181"/>
      <c r="L134" s="181"/>
      <c r="M134" s="181"/>
      <c r="N134" s="347"/>
      <c r="O134" s="181"/>
      <c r="P134" s="182"/>
      <c r="Q134" s="182"/>
      <c r="R134" s="183"/>
      <c r="V134" s="431"/>
      <c r="W134" s="432"/>
      <c r="X134" s="432" t="str">
        <f>'Reclamation GP Checklist for EB'!C14</f>
        <v>c</v>
      </c>
      <c r="Y134" s="432" t="str">
        <f>'Reclamation GP Checklist for EB'!D14</f>
        <v>Integrated Design - Performance Goals</v>
      </c>
      <c r="Z134" s="432"/>
      <c r="AA134" s="432">
        <f>IF('Reclamation GP Checklist for EB'!F14="x",1,0)</f>
        <v>0</v>
      </c>
      <c r="AB134" s="432">
        <f>IF('Reclamation GP Checklist for EB'!G14="x",1,0)</f>
        <v>0</v>
      </c>
      <c r="AC134" s="432">
        <f>IF('Reclamation GP Checklist for EB'!H14="x",1,0)</f>
        <v>0</v>
      </c>
      <c r="AD134" s="432">
        <f>IF('Reclamation GP Checklist for EB'!I14="x",1,0)</f>
        <v>0</v>
      </c>
      <c r="AE134" s="432">
        <f>IF('Reclamation GP Checklist for EB'!J14="x",1,0)</f>
        <v>0</v>
      </c>
      <c r="AF134" s="432"/>
      <c r="AG134" s="433"/>
      <c r="AH134" s="433"/>
      <c r="AI134" s="433"/>
      <c r="AJ134" s="434"/>
      <c r="AK134" s="434"/>
      <c r="AL134" s="434"/>
      <c r="AM134" s="434"/>
      <c r="AN134" s="435"/>
      <c r="AO134" s="889"/>
      <c r="AP134" s="433" t="s">
        <v>214</v>
      </c>
      <c r="AQ134" s="433" t="s">
        <v>539</v>
      </c>
      <c r="AR134" s="433" t="s">
        <v>261</v>
      </c>
    </row>
    <row r="135" spans="1:44" x14ac:dyDescent="0.2">
      <c r="A135" s="181"/>
      <c r="B135" s="181"/>
      <c r="C135" s="181"/>
      <c r="D135" s="181"/>
      <c r="E135" s="181"/>
      <c r="F135" s="181"/>
      <c r="G135" s="181"/>
      <c r="H135" s="181"/>
      <c r="I135" s="181"/>
      <c r="J135" s="181"/>
      <c r="K135" s="181"/>
      <c r="L135" s="181"/>
      <c r="M135" s="181"/>
      <c r="N135" s="347"/>
      <c r="O135" s="181"/>
      <c r="P135" s="182"/>
      <c r="Q135" s="182"/>
      <c r="R135" s="183"/>
      <c r="V135" s="431"/>
      <c r="W135" s="432"/>
      <c r="X135" s="432"/>
      <c r="Y135" s="432"/>
      <c r="Z135" s="432"/>
      <c r="AA135" s="432">
        <f>SUM(AA133:AA134)</f>
        <v>0</v>
      </c>
      <c r="AB135" s="432">
        <f t="shared" ref="AB135:AE135" si="10">SUM(AB133:AB134)</f>
        <v>0</v>
      </c>
      <c r="AC135" s="432">
        <f t="shared" si="10"/>
        <v>0</v>
      </c>
      <c r="AD135" s="432">
        <f t="shared" si="10"/>
        <v>0</v>
      </c>
      <c r="AE135" s="432">
        <f t="shared" si="10"/>
        <v>0</v>
      </c>
      <c r="AF135" s="432">
        <f>AG135-SUM(AA135:AE135)</f>
        <v>2</v>
      </c>
      <c r="AG135" s="433">
        <v>2</v>
      </c>
      <c r="AH135" s="433">
        <f>AG135-AF135</f>
        <v>0</v>
      </c>
      <c r="AI135" s="433"/>
      <c r="AJ135" s="434">
        <f>IF(SUM(AA135:AC135)=AG135,1,0)</f>
        <v>0</v>
      </c>
      <c r="AK135" s="434">
        <f>IF(OR(AE135&gt;0,AND(SUM(AB135:AC135)&gt;0,AD135&gt;0),AND(SUM(AB135:AC135)&gt;0,AF135&gt;0)),1,0)</f>
        <v>0</v>
      </c>
      <c r="AL135" s="434">
        <f>IF(OR(AND(AA135+AD135=AG135,AA135&lt;AG135), AND(AD135&gt;0,AF135&gt;0,AB135+AC135+AE135=0)),1,0)</f>
        <v>0</v>
      </c>
      <c r="AM135" s="434">
        <f>IF(AND(AL135=0,(OR(AF135=AG135,AND(AF135&gt;0,AA135&gt;0,(AB135+AC135+AE135)=0)))),1,0)</f>
        <v>1</v>
      </c>
      <c r="AN135" s="435"/>
      <c r="AO135" s="889"/>
      <c r="AP135" s="433" t="s">
        <v>540</v>
      </c>
      <c r="AQ135" s="433" t="s">
        <v>539</v>
      </c>
      <c r="AR135" s="433" t="s">
        <v>261</v>
      </c>
    </row>
    <row r="136" spans="1:44" x14ac:dyDescent="0.2">
      <c r="A136" s="181"/>
      <c r="B136" s="181"/>
      <c r="C136" s="181"/>
      <c r="D136" s="181"/>
      <c r="E136" s="181"/>
      <c r="F136" s="181"/>
      <c r="G136" s="181"/>
      <c r="H136" s="181"/>
      <c r="I136" s="181"/>
      <c r="J136" s="181"/>
      <c r="K136" s="181"/>
      <c r="L136" s="181"/>
      <c r="M136" s="181"/>
      <c r="N136" s="347"/>
      <c r="O136" s="181"/>
      <c r="P136" s="182"/>
      <c r="Q136" s="182"/>
      <c r="R136" s="183"/>
      <c r="V136" s="431" t="s">
        <v>94</v>
      </c>
      <c r="W136" s="432">
        <v>1</v>
      </c>
      <c r="X136" s="432" t="str">
        <f>'Reclamation GP Checklist for EB'!C13</f>
        <v>b</v>
      </c>
      <c r="Y136" s="432" t="str">
        <f>'Reclamation GP Checklist for EB'!D13</f>
        <v>Integrated Design - Assessment</v>
      </c>
      <c r="Z136" s="432"/>
      <c r="AA136" s="432">
        <f>IF('Reclamation GP Checklist for EB'!F13="x",1,0)</f>
        <v>0</v>
      </c>
      <c r="AB136" s="432">
        <f>IF('Reclamation GP Checklist for EB'!G13="x",1,0)</f>
        <v>0</v>
      </c>
      <c r="AC136" s="432">
        <f>IF('Reclamation GP Checklist for EB'!H13="x",1,0)</f>
        <v>0</v>
      </c>
      <c r="AD136" s="432">
        <f>IF('Reclamation GP Checklist for EB'!I13="x",1,0)</f>
        <v>0</v>
      </c>
      <c r="AE136" s="432">
        <f>IF('Reclamation GP Checklist for EB'!J13="x",1,0)</f>
        <v>0</v>
      </c>
      <c r="AF136" s="432"/>
      <c r="AG136" s="433"/>
      <c r="AH136" s="433"/>
      <c r="AI136" s="433"/>
      <c r="AJ136" s="434"/>
      <c r="AK136" s="434"/>
      <c r="AL136" s="434"/>
      <c r="AM136" s="434"/>
      <c r="AN136" s="435"/>
      <c r="AO136" s="889"/>
      <c r="AP136" s="433" t="s">
        <v>103</v>
      </c>
      <c r="AQ136" s="433" t="s">
        <v>539</v>
      </c>
      <c r="AR136" s="433" t="s">
        <v>263</v>
      </c>
    </row>
    <row r="137" spans="1:44" x14ac:dyDescent="0.2">
      <c r="A137" s="181"/>
      <c r="B137" s="181"/>
      <c r="C137" s="181"/>
      <c r="D137" s="181"/>
      <c r="E137" s="181"/>
      <c r="F137" s="181"/>
      <c r="G137" s="181"/>
      <c r="H137" s="181"/>
      <c r="I137" s="181"/>
      <c r="J137" s="181"/>
      <c r="K137" s="181"/>
      <c r="L137" s="181"/>
      <c r="M137" s="181"/>
      <c r="N137" s="347"/>
      <c r="O137" s="181"/>
      <c r="P137" s="182"/>
      <c r="Q137" s="182"/>
      <c r="R137" s="183"/>
      <c r="V137" s="431"/>
      <c r="W137" s="432">
        <v>2</v>
      </c>
      <c r="X137" s="432" t="str">
        <f>'Reclamation GP Checklist for EB'!C19</f>
        <v>a</v>
      </c>
      <c r="Y137" s="432" t="str">
        <f>'Reclamation GP Checklist for EB'!D19</f>
        <v>Commissioning - Commissioning Agent</v>
      </c>
      <c r="Z137" s="432"/>
      <c r="AA137" s="432">
        <f>IF('Reclamation GP Checklist for EB'!F19="x",1,0)</f>
        <v>0</v>
      </c>
      <c r="AB137" s="432">
        <f>IF('Reclamation GP Checklist for EB'!G19="x",1,0)</f>
        <v>0</v>
      </c>
      <c r="AC137" s="432">
        <f>IF('Reclamation GP Checklist for EB'!H19="x",1,0)</f>
        <v>0</v>
      </c>
      <c r="AD137" s="432">
        <f>IF('Reclamation GP Checklist for EB'!I19="x",1,0)</f>
        <v>0</v>
      </c>
      <c r="AE137" s="432">
        <f>IF('Reclamation GP Checklist for EB'!J19="x",1,0)</f>
        <v>0</v>
      </c>
      <c r="AF137" s="432"/>
      <c r="AG137" s="433"/>
      <c r="AH137" s="433"/>
      <c r="AI137" s="433"/>
      <c r="AJ137" s="434"/>
      <c r="AK137" s="434"/>
      <c r="AL137" s="434"/>
      <c r="AM137" s="434"/>
      <c r="AN137" s="435"/>
      <c r="AO137" s="889"/>
      <c r="AP137" s="433" t="s">
        <v>215</v>
      </c>
      <c r="AQ137" s="433" t="s">
        <v>539</v>
      </c>
      <c r="AR137" s="433" t="s">
        <v>262</v>
      </c>
    </row>
    <row r="138" spans="1:44" x14ac:dyDescent="0.2">
      <c r="A138" s="181"/>
      <c r="B138" s="181"/>
      <c r="C138" s="181"/>
      <c r="D138" s="181"/>
      <c r="E138" s="181"/>
      <c r="F138" s="181"/>
      <c r="G138" s="181"/>
      <c r="H138" s="181"/>
      <c r="I138" s="181"/>
      <c r="J138" s="181"/>
      <c r="K138" s="181"/>
      <c r="L138" s="181"/>
      <c r="M138" s="181"/>
      <c r="N138" s="347"/>
      <c r="O138" s="181"/>
      <c r="P138" s="182"/>
      <c r="Q138" s="182"/>
      <c r="R138" s="183"/>
      <c r="V138" s="431"/>
      <c r="W138" s="432"/>
      <c r="X138" s="432" t="str">
        <f>'Reclamation GP Checklist for EB'!C20</f>
        <v>b</v>
      </c>
      <c r="Y138" s="432" t="str">
        <f>'Reclamation GP Checklist for EB'!D20</f>
        <v>Commissioning - Report</v>
      </c>
      <c r="Z138" s="432"/>
      <c r="AA138" s="432">
        <f>IF('Reclamation GP Checklist for EB'!F20="x",1,0)</f>
        <v>0</v>
      </c>
      <c r="AB138" s="432">
        <f>IF('Reclamation GP Checklist for EB'!G20="x",1,0)</f>
        <v>0</v>
      </c>
      <c r="AC138" s="432">
        <f>IF('Reclamation GP Checklist for EB'!H20="x",1,0)</f>
        <v>0</v>
      </c>
      <c r="AD138" s="432">
        <f>IF('Reclamation GP Checklist for EB'!I20="x",1,0)</f>
        <v>0</v>
      </c>
      <c r="AE138" s="432">
        <f>IF('Reclamation GP Checklist for EB'!J20="x",1,0)</f>
        <v>0</v>
      </c>
      <c r="AF138" s="432"/>
      <c r="AG138" s="433"/>
      <c r="AH138" s="433"/>
      <c r="AI138" s="433"/>
      <c r="AJ138" s="434"/>
      <c r="AK138" s="434"/>
      <c r="AL138" s="434"/>
      <c r="AM138" s="434"/>
      <c r="AN138" s="435"/>
      <c r="AO138" s="594" t="s">
        <v>541</v>
      </c>
      <c r="AP138" s="433" t="s">
        <v>538</v>
      </c>
      <c r="AQ138" s="433" t="s">
        <v>538</v>
      </c>
      <c r="AR138" s="433" t="s">
        <v>261</v>
      </c>
    </row>
    <row r="139" spans="1:44" x14ac:dyDescent="0.2">
      <c r="A139" s="181"/>
      <c r="B139" s="181"/>
      <c r="C139" s="181"/>
      <c r="D139" s="181"/>
      <c r="E139" s="181"/>
      <c r="F139" s="181"/>
      <c r="G139" s="181"/>
      <c r="H139" s="181"/>
      <c r="I139" s="181"/>
      <c r="J139" s="181"/>
      <c r="K139" s="181"/>
      <c r="L139" s="181"/>
      <c r="M139" s="181"/>
      <c r="N139" s="347"/>
      <c r="O139" s="181"/>
      <c r="P139" s="182"/>
      <c r="Q139" s="182"/>
      <c r="R139" s="183"/>
      <c r="V139" s="431"/>
      <c r="W139" s="432"/>
      <c r="X139" s="432" t="str">
        <f>'Reclamation GP Checklist for EB'!C21</f>
        <v>c</v>
      </c>
      <c r="Y139" s="432" t="str">
        <f>'Reclamation GP Checklist for EB'!D21</f>
        <v>Commissioning - EISA &amp; FEMP</v>
      </c>
      <c r="Z139" s="432"/>
      <c r="AA139" s="432">
        <f>IF('Reclamation GP Checklist for EB'!F21="x",1,0)</f>
        <v>0</v>
      </c>
      <c r="AB139" s="432">
        <f>IF('Reclamation GP Checklist for EB'!G21="x",1,0)</f>
        <v>0</v>
      </c>
      <c r="AC139" s="432">
        <f>IF('Reclamation GP Checklist for EB'!H21="x",1,0)</f>
        <v>0</v>
      </c>
      <c r="AD139" s="432">
        <f>IF('Reclamation GP Checklist for EB'!I21="x",1,0)</f>
        <v>0</v>
      </c>
      <c r="AE139" s="432">
        <f>IF('Reclamation GP Checklist for EB'!J21="x",1,0)</f>
        <v>0</v>
      </c>
      <c r="AF139" s="432"/>
      <c r="AG139" s="433"/>
      <c r="AH139" s="433"/>
      <c r="AI139" s="433"/>
      <c r="AJ139" s="434"/>
      <c r="AK139" s="434"/>
      <c r="AL139" s="434"/>
      <c r="AM139" s="434"/>
      <c r="AN139" s="435"/>
      <c r="AO139" s="595"/>
      <c r="AP139" s="433" t="s">
        <v>538</v>
      </c>
      <c r="AQ139" s="433" t="s">
        <v>214</v>
      </c>
      <c r="AR139" s="433" t="s">
        <v>261</v>
      </c>
    </row>
    <row r="140" spans="1:44" x14ac:dyDescent="0.2">
      <c r="A140" s="181"/>
      <c r="B140" s="181"/>
      <c r="C140" s="181"/>
      <c r="D140" s="181"/>
      <c r="E140" s="181"/>
      <c r="F140" s="181"/>
      <c r="G140" s="181"/>
      <c r="H140" s="181"/>
      <c r="I140" s="181"/>
      <c r="J140" s="181"/>
      <c r="K140" s="181"/>
      <c r="L140" s="181"/>
      <c r="M140" s="181"/>
      <c r="N140" s="347"/>
      <c r="O140" s="181"/>
      <c r="P140" s="182"/>
      <c r="Q140" s="182"/>
      <c r="R140" s="183"/>
      <c r="V140" s="431"/>
      <c r="W140" s="432"/>
      <c r="X140" s="432" t="str">
        <f>'Reclamation GP Checklist for EB'!C22</f>
        <v>d</v>
      </c>
      <c r="Y140" s="432" t="str">
        <f>'Reclamation GP Checklist for EB'!D22</f>
        <v>Commissioning - Time Constraints</v>
      </c>
      <c r="Z140" s="432"/>
      <c r="AA140" s="432">
        <f>IF('Reclamation GP Checklist for EB'!F22="x",1,0)</f>
        <v>0</v>
      </c>
      <c r="AB140" s="432">
        <f>IF('Reclamation GP Checklist for EB'!G22="x",1,0)</f>
        <v>0</v>
      </c>
      <c r="AC140" s="432">
        <f>IF('Reclamation GP Checklist for EB'!H22="x",1,0)</f>
        <v>0</v>
      </c>
      <c r="AD140" s="432">
        <f>IF('Reclamation GP Checklist for EB'!I22="x",1,0)</f>
        <v>0</v>
      </c>
      <c r="AE140" s="432">
        <f>IF('Reclamation GP Checklist for EB'!J22="x",1,0)</f>
        <v>0</v>
      </c>
      <c r="AF140" s="432"/>
      <c r="AG140" s="433"/>
      <c r="AH140" s="433"/>
      <c r="AI140" s="433"/>
      <c r="AJ140" s="434"/>
      <c r="AK140" s="434"/>
      <c r="AL140" s="434"/>
      <c r="AM140" s="434"/>
      <c r="AN140" s="435"/>
      <c r="AO140" s="595"/>
      <c r="AP140" s="433" t="s">
        <v>538</v>
      </c>
      <c r="AQ140" s="433" t="s">
        <v>540</v>
      </c>
      <c r="AR140" s="433" t="s">
        <v>261</v>
      </c>
    </row>
    <row r="141" spans="1:44" x14ac:dyDescent="0.2">
      <c r="A141" s="181"/>
      <c r="B141" s="181"/>
      <c r="C141" s="181"/>
      <c r="D141" s="181"/>
      <c r="E141" s="181"/>
      <c r="F141" s="181"/>
      <c r="G141" s="181"/>
      <c r="H141" s="181"/>
      <c r="I141" s="181"/>
      <c r="J141" s="181"/>
      <c r="K141" s="181"/>
      <c r="L141" s="181"/>
      <c r="M141" s="181"/>
      <c r="N141" s="347"/>
      <c r="O141" s="181"/>
      <c r="P141" s="182"/>
      <c r="Q141" s="182"/>
      <c r="R141" s="183"/>
      <c r="V141" s="431"/>
      <c r="W141" s="432"/>
      <c r="X141" s="432"/>
      <c r="Y141" s="432"/>
      <c r="Z141" s="432"/>
      <c r="AA141" s="432">
        <f>SUM(AA136:AA140)</f>
        <v>0</v>
      </c>
      <c r="AB141" s="432">
        <f t="shared" ref="AB141:AE141" si="11">SUM(AB136:AB140)</f>
        <v>0</v>
      </c>
      <c r="AC141" s="432">
        <f t="shared" si="11"/>
        <v>0</v>
      </c>
      <c r="AD141" s="432">
        <f t="shared" si="11"/>
        <v>0</v>
      </c>
      <c r="AE141" s="432">
        <f t="shared" si="11"/>
        <v>0</v>
      </c>
      <c r="AF141" s="432">
        <f>AG141-SUM(AA141:AE141)</f>
        <v>5</v>
      </c>
      <c r="AG141" s="433">
        <v>5</v>
      </c>
      <c r="AH141" s="433">
        <f>AG141-AF141</f>
        <v>0</v>
      </c>
      <c r="AI141" s="433"/>
      <c r="AJ141" s="434">
        <f>IF(SUM(AA141:AC141)=AG141,1,0)</f>
        <v>0</v>
      </c>
      <c r="AK141" s="434">
        <f>IF(OR(AE141&gt;0,AND(SUM(AB141:AC141)&gt;0,AD141&gt;0),AND(SUM(AB141:AC141)&gt;0,AF141&gt;0)),1,0)</f>
        <v>0</v>
      </c>
      <c r="AL141" s="434">
        <f>IF(OR(AND(AA141+AD141=AG141,AA141&lt;AG141), AND(AD141&gt;0,AF141&gt;0,AB141+AC141+AE141=0)),1,0)</f>
        <v>0</v>
      </c>
      <c r="AM141" s="434">
        <f>IF(AND(AL141=0,(OR(AF141=AG141,AND(AF141&gt;0,AA141&gt;0,(AB141+AC141+AE141)=0)))),1,0)</f>
        <v>1</v>
      </c>
      <c r="AN141" s="435"/>
      <c r="AO141" s="595"/>
      <c r="AP141" s="433" t="s">
        <v>538</v>
      </c>
      <c r="AQ141" s="433" t="s">
        <v>103</v>
      </c>
      <c r="AR141" s="433" t="s">
        <v>263</v>
      </c>
    </row>
    <row r="142" spans="1:44" x14ac:dyDescent="0.2">
      <c r="A142" s="181"/>
      <c r="B142" s="181"/>
      <c r="C142" s="181"/>
      <c r="D142" s="181"/>
      <c r="E142" s="181"/>
      <c r="F142" s="181"/>
      <c r="G142" s="181"/>
      <c r="H142" s="181"/>
      <c r="I142" s="181"/>
      <c r="J142" s="181"/>
      <c r="K142" s="181"/>
      <c r="L142" s="181"/>
      <c r="M142" s="181"/>
      <c r="N142" s="347"/>
      <c r="O142" s="181"/>
      <c r="P142" s="182"/>
      <c r="Q142" s="182"/>
      <c r="R142" s="183"/>
      <c r="V142" s="431" t="s">
        <v>400</v>
      </c>
      <c r="W142" s="432">
        <v>3</v>
      </c>
      <c r="X142" s="432" t="str">
        <f>'Reclamation GP Checklist for EB'!C38</f>
        <v>a</v>
      </c>
      <c r="Y142" s="432" t="str">
        <f>'Reclamation GP Checklist for EB'!D38</f>
        <v>Measurement and Verification - Electricity Meters</v>
      </c>
      <c r="Z142" s="432"/>
      <c r="AA142" s="432">
        <f>IF('Reclamation GP Checklist for EB'!F38="x",1,0)</f>
        <v>0</v>
      </c>
      <c r="AB142" s="432">
        <f>IF('Reclamation GP Checklist for EB'!G38="x",1,0)</f>
        <v>0</v>
      </c>
      <c r="AC142" s="432">
        <f>IF('Reclamation GP Checklist for EB'!H38="x",1,0)</f>
        <v>0</v>
      </c>
      <c r="AD142" s="432">
        <f>IF('Reclamation GP Checklist for EB'!I38="x",1,0)</f>
        <v>0</v>
      </c>
      <c r="AE142" s="432">
        <f>IF('Reclamation GP Checklist for EB'!J38="x",1,0)</f>
        <v>0</v>
      </c>
      <c r="AF142" s="432"/>
      <c r="AG142" s="433"/>
      <c r="AH142" s="433"/>
      <c r="AI142" s="433"/>
      <c r="AJ142" s="434"/>
      <c r="AK142" s="434"/>
      <c r="AL142" s="434"/>
      <c r="AM142" s="434"/>
      <c r="AN142" s="435"/>
      <c r="AO142" s="595"/>
      <c r="AP142" s="433" t="s">
        <v>538</v>
      </c>
      <c r="AQ142" s="433" t="s">
        <v>215</v>
      </c>
      <c r="AR142" s="433" t="s">
        <v>262</v>
      </c>
    </row>
    <row r="143" spans="1:44" x14ac:dyDescent="0.2">
      <c r="A143" s="181"/>
      <c r="B143" s="181"/>
      <c r="C143" s="181"/>
      <c r="D143" s="181"/>
      <c r="E143" s="181"/>
      <c r="F143" s="181"/>
      <c r="G143" s="181"/>
      <c r="H143" s="181"/>
      <c r="I143" s="181"/>
      <c r="J143" s="181"/>
      <c r="K143" s="181"/>
      <c r="L143" s="181"/>
      <c r="M143" s="181"/>
      <c r="N143" s="347"/>
      <c r="O143" s="181"/>
      <c r="P143" s="182"/>
      <c r="Q143" s="182"/>
      <c r="R143" s="183"/>
      <c r="V143" s="431"/>
      <c r="W143" s="432"/>
      <c r="X143" s="432" t="str">
        <f>'Reclamation GP Checklist for EB'!C39</f>
        <v>b</v>
      </c>
      <c r="Y143" s="432" t="str">
        <f>'Reclamation GP Checklist for EB'!D39</f>
        <v>Measurement and Verification - Natural Gas and Steam Meters</v>
      </c>
      <c r="Z143" s="432"/>
      <c r="AA143" s="432">
        <f>IF('Reclamation GP Checklist for EB'!F39="x",1,0)</f>
        <v>0</v>
      </c>
      <c r="AB143" s="432">
        <f>IF('Reclamation GP Checklist for EB'!G39="x",1,0)</f>
        <v>0</v>
      </c>
      <c r="AC143" s="432">
        <f>IF('Reclamation GP Checklist for EB'!H39="x",1,0)</f>
        <v>0</v>
      </c>
      <c r="AD143" s="432">
        <f>IF('Reclamation GP Checklist for EB'!I39="x",1,0)</f>
        <v>0</v>
      </c>
      <c r="AE143" s="432">
        <f>IF('Reclamation GP Checklist for EB'!J39="x",1,0)</f>
        <v>0</v>
      </c>
      <c r="AF143" s="432"/>
      <c r="AG143" s="433"/>
      <c r="AH143" s="433"/>
      <c r="AI143" s="433"/>
      <c r="AJ143" s="434"/>
      <c r="AK143" s="434"/>
      <c r="AL143" s="434"/>
      <c r="AM143" s="434"/>
      <c r="AN143" s="435"/>
      <c r="AO143" s="595"/>
      <c r="AP143" s="433" t="s">
        <v>214</v>
      </c>
      <c r="AQ143" s="433" t="s">
        <v>214</v>
      </c>
      <c r="AR143" s="433" t="s">
        <v>261</v>
      </c>
    </row>
    <row r="144" spans="1:44" x14ac:dyDescent="0.2">
      <c r="A144" s="181"/>
      <c r="B144" s="181"/>
      <c r="C144" s="181"/>
      <c r="D144" s="181"/>
      <c r="E144" s="181"/>
      <c r="F144" s="181"/>
      <c r="G144" s="181"/>
      <c r="H144" s="181"/>
      <c r="I144" s="181"/>
      <c r="J144" s="181"/>
      <c r="K144" s="181"/>
      <c r="L144" s="181"/>
      <c r="M144" s="181"/>
      <c r="N144" s="347"/>
      <c r="O144" s="181"/>
      <c r="P144" s="182"/>
      <c r="Q144" s="182"/>
      <c r="R144" s="183"/>
      <c r="V144" s="431"/>
      <c r="W144" s="432"/>
      <c r="X144" s="432"/>
      <c r="Y144" s="432"/>
      <c r="Z144" s="432"/>
      <c r="AA144" s="432">
        <f>SUM(AA142:AA143)</f>
        <v>0</v>
      </c>
      <c r="AB144" s="432">
        <f t="shared" ref="AB144" si="12">SUM(AB142:AB143)</f>
        <v>0</v>
      </c>
      <c r="AC144" s="432">
        <f t="shared" ref="AC144" si="13">SUM(AC142:AC143)</f>
        <v>0</v>
      </c>
      <c r="AD144" s="432">
        <f t="shared" ref="AD144" si="14">SUM(AD142:AD143)</f>
        <v>0</v>
      </c>
      <c r="AE144" s="432">
        <f t="shared" ref="AE144" si="15">SUM(AE142:AE143)</f>
        <v>0</v>
      </c>
      <c r="AF144" s="432">
        <f>AG144-SUM(AA144:AE144)</f>
        <v>2</v>
      </c>
      <c r="AG144" s="433">
        <v>2</v>
      </c>
      <c r="AH144" s="433">
        <f>AG144-AF144</f>
        <v>0</v>
      </c>
      <c r="AI144" s="433"/>
      <c r="AJ144" s="434">
        <f>IF(SUM(AA144:AC144)=AG144,1,0)</f>
        <v>0</v>
      </c>
      <c r="AK144" s="434">
        <f>IF(OR(AE144&gt;0,AND(SUM(AB144:AC144)&gt;0,AD144&gt;0),AND(SUM(AB144:AC144)&gt;0,AF144&gt;0)),1,0)</f>
        <v>0</v>
      </c>
      <c r="AL144" s="434">
        <f>IF(OR(AND(AA144+AD144=AG144,AA144&lt;AG144), AND(AD144&gt;0,AF144&gt;0,AB144+AC144+AE144=0)),1,0)</f>
        <v>0</v>
      </c>
      <c r="AM144" s="434">
        <f>IF(AND(AL144=0,(OR(AF144=AG144,AND(AF144&gt;0,AA144&gt;0,(AB144+AC144+AE144)=0)))),1,0)</f>
        <v>1</v>
      </c>
      <c r="AN144" s="435"/>
      <c r="AO144" s="595"/>
      <c r="AP144" s="433" t="s">
        <v>214</v>
      </c>
      <c r="AQ144" s="433" t="s">
        <v>540</v>
      </c>
      <c r="AR144" s="433" t="s">
        <v>261</v>
      </c>
    </row>
    <row r="145" spans="1:44" x14ac:dyDescent="0.2">
      <c r="A145" s="181"/>
      <c r="B145" s="181"/>
      <c r="C145" s="181"/>
      <c r="D145" s="181"/>
      <c r="E145" s="181"/>
      <c r="F145" s="181"/>
      <c r="G145" s="181"/>
      <c r="H145" s="181"/>
      <c r="I145" s="181"/>
      <c r="J145" s="181"/>
      <c r="K145" s="181"/>
      <c r="L145" s="181"/>
      <c r="M145" s="181"/>
      <c r="N145" s="347"/>
      <c r="O145" s="181"/>
      <c r="P145" s="182"/>
      <c r="Q145" s="182"/>
      <c r="R145" s="183"/>
      <c r="V145" s="431" t="s">
        <v>339</v>
      </c>
      <c r="W145" s="432">
        <v>5</v>
      </c>
      <c r="X145" s="432" t="str">
        <f>'Reclamation GP Checklist for EB'!C31</f>
        <v>a</v>
      </c>
      <c r="Y145" s="432" t="str">
        <f>'Reclamation GP Checklist for EB'!D31</f>
        <v>Water Efficient Products - WaterSense Products</v>
      </c>
      <c r="Z145" s="432"/>
      <c r="AA145" s="432">
        <f>IF('Reclamation GP Checklist for EB'!F31="x",1,0)</f>
        <v>0</v>
      </c>
      <c r="AB145" s="432">
        <f>IF('Reclamation GP Checklist for EB'!G31="x",1,0)</f>
        <v>0</v>
      </c>
      <c r="AC145" s="432">
        <f>IF('Reclamation GP Checklist for EB'!H31="x",1,0)</f>
        <v>0</v>
      </c>
      <c r="AD145" s="432">
        <f>IF('Reclamation GP Checklist for EB'!I31="x",1,0)</f>
        <v>0</v>
      </c>
      <c r="AE145" s="432">
        <f>IF('Reclamation GP Checklist for EB'!J31="x",1,0)</f>
        <v>0</v>
      </c>
      <c r="AF145" s="432"/>
      <c r="AG145" s="433"/>
      <c r="AH145" s="433"/>
      <c r="AI145" s="433"/>
      <c r="AJ145" s="434"/>
      <c r="AK145" s="434"/>
      <c r="AL145" s="434"/>
      <c r="AM145" s="434"/>
      <c r="AN145" s="435"/>
      <c r="AO145" s="595"/>
      <c r="AP145" s="433" t="s">
        <v>214</v>
      </c>
      <c r="AQ145" s="433" t="s">
        <v>103</v>
      </c>
      <c r="AR145" s="433" t="s">
        <v>262</v>
      </c>
    </row>
    <row r="146" spans="1:44" x14ac:dyDescent="0.2">
      <c r="A146" s="181"/>
      <c r="B146" s="181"/>
      <c r="C146" s="181"/>
      <c r="D146" s="181"/>
      <c r="E146" s="181"/>
      <c r="F146" s="181"/>
      <c r="G146" s="181"/>
      <c r="H146" s="181"/>
      <c r="I146" s="181"/>
      <c r="J146" s="181"/>
      <c r="K146" s="181"/>
      <c r="L146" s="181"/>
      <c r="M146" s="181"/>
      <c r="N146" s="347"/>
      <c r="O146" s="181"/>
      <c r="P146" s="182"/>
      <c r="Q146" s="182"/>
      <c r="R146" s="183"/>
      <c r="V146" s="431"/>
      <c r="W146" s="432"/>
      <c r="X146" s="432" t="str">
        <f>'Reclamation GP Checklist for EB'!C32</f>
        <v>b</v>
      </c>
      <c r="Y146" s="432" t="str">
        <f>'Reclamation GP Checklist for EB'!D32</f>
        <v>Water Efficient Products - WaterSense Irrigation Contractors</v>
      </c>
      <c r="Z146" s="432"/>
      <c r="AA146" s="432">
        <f>IF('Reclamation GP Checklist for EB'!F32="x",1,0)</f>
        <v>0</v>
      </c>
      <c r="AB146" s="432">
        <f>IF('Reclamation GP Checklist for EB'!G32="x",1,0)</f>
        <v>0</v>
      </c>
      <c r="AC146" s="432">
        <f>IF('Reclamation GP Checklist for EB'!H32="x",1,0)</f>
        <v>0</v>
      </c>
      <c r="AD146" s="432">
        <f>IF('Reclamation GP Checklist for EB'!I32="x",1,0)</f>
        <v>0</v>
      </c>
      <c r="AE146" s="432">
        <f>IF('Reclamation GP Checklist for EB'!J32="x",1,0)</f>
        <v>0</v>
      </c>
      <c r="AF146" s="432"/>
      <c r="AG146" s="433"/>
      <c r="AH146" s="433"/>
      <c r="AI146" s="433"/>
      <c r="AJ146" s="434"/>
      <c r="AK146" s="434"/>
      <c r="AL146" s="434"/>
      <c r="AM146" s="434"/>
      <c r="AN146" s="435"/>
      <c r="AO146" s="595"/>
      <c r="AP146" s="433" t="s">
        <v>214</v>
      </c>
      <c r="AQ146" s="433" t="s">
        <v>215</v>
      </c>
      <c r="AR146" s="433" t="s">
        <v>262</v>
      </c>
    </row>
    <row r="147" spans="1:44" x14ac:dyDescent="0.2">
      <c r="A147" s="181"/>
      <c r="B147" s="181"/>
      <c r="C147" s="181"/>
      <c r="D147" s="181"/>
      <c r="E147" s="181"/>
      <c r="F147" s="181"/>
      <c r="G147" s="181"/>
      <c r="H147" s="181"/>
      <c r="I147" s="181"/>
      <c r="J147" s="181"/>
      <c r="K147" s="181"/>
      <c r="L147" s="181"/>
      <c r="M147" s="181"/>
      <c r="N147" s="347"/>
      <c r="O147" s="181"/>
      <c r="P147" s="182"/>
      <c r="Q147" s="182"/>
      <c r="R147" s="183"/>
      <c r="V147" s="431"/>
      <c r="W147" s="432"/>
      <c r="X147" s="432"/>
      <c r="Y147" s="432"/>
      <c r="Z147" s="432"/>
      <c r="AA147" s="432">
        <f>SUM(AA145:AA146)</f>
        <v>0</v>
      </c>
      <c r="AB147" s="432">
        <f t="shared" ref="AB147" si="16">SUM(AB145:AB146)</f>
        <v>0</v>
      </c>
      <c r="AC147" s="432">
        <f t="shared" ref="AC147" si="17">SUM(AC145:AC146)</f>
        <v>0</v>
      </c>
      <c r="AD147" s="432">
        <f t="shared" ref="AD147" si="18">SUM(AD145:AD146)</f>
        <v>0</v>
      </c>
      <c r="AE147" s="432">
        <f t="shared" ref="AE147" si="19">SUM(AE145:AE146)</f>
        <v>0</v>
      </c>
      <c r="AF147" s="432">
        <f>AG147-SUM(AA147:AE147)</f>
        <v>2</v>
      </c>
      <c r="AG147" s="433">
        <v>2</v>
      </c>
      <c r="AH147" s="433">
        <f>AG147-AF147</f>
        <v>0</v>
      </c>
      <c r="AI147" s="433"/>
      <c r="AJ147" s="434">
        <f>IF(SUM(AA147:AC147)=AG147,1,0)</f>
        <v>0</v>
      </c>
      <c r="AK147" s="434">
        <f>IF(OR(AE147&gt;0,AND(SUM(AB147:AC147)&gt;0,AD147&gt;0),AND(SUM(AB147:AC147)&gt;0,AF147&gt;0)),1,0)</f>
        <v>0</v>
      </c>
      <c r="AL147" s="434">
        <f>IF(OR(AND(AA147+AD147=AG147,AA147&lt;AG147), AND(AD147&gt;0,AF147&gt;0,AB147+AC147+AE147=0)),1,0)</f>
        <v>0</v>
      </c>
      <c r="AM147" s="434">
        <f>IF(AND(AL147=0,(OR(AF147=AG147,AND(AF147&gt;0,AA147&gt;0,(AB147+AC147+AE147)=0)))),1,0)</f>
        <v>1</v>
      </c>
      <c r="AN147" s="435"/>
      <c r="AO147" s="595"/>
      <c r="AP147" s="433" t="s">
        <v>103</v>
      </c>
      <c r="AQ147" s="433" t="s">
        <v>103</v>
      </c>
      <c r="AR147" s="433" t="s">
        <v>263</v>
      </c>
    </row>
    <row r="148" spans="1:44" x14ac:dyDescent="0.2">
      <c r="A148" s="181"/>
      <c r="B148" s="181"/>
      <c r="C148" s="181"/>
      <c r="D148" s="181"/>
      <c r="E148" s="181"/>
      <c r="F148" s="181"/>
      <c r="G148" s="181"/>
      <c r="H148" s="181"/>
      <c r="I148" s="181"/>
      <c r="J148" s="181"/>
      <c r="K148" s="181"/>
      <c r="L148" s="181"/>
      <c r="M148" s="181"/>
      <c r="N148" s="347"/>
      <c r="O148" s="181"/>
      <c r="P148" s="182"/>
      <c r="Q148" s="182"/>
      <c r="R148" s="183"/>
      <c r="V148" s="431" t="s">
        <v>99</v>
      </c>
      <c r="W148" s="432">
        <v>1</v>
      </c>
      <c r="X148" s="432" t="str">
        <f>'Reclamation GP Checklist for EB'!C49</f>
        <v>a</v>
      </c>
      <c r="Y148" s="432" t="str">
        <f>'Reclamation GP Checklist for EB'!D49</f>
        <v>Ventilation and Thermal Comfort - Thermal Conditions</v>
      </c>
      <c r="Z148" s="432"/>
      <c r="AA148" s="432">
        <f>IF('Reclamation GP Checklist for EB'!F49="x",1,0)</f>
        <v>0</v>
      </c>
      <c r="AB148" s="432">
        <f>IF('Reclamation GP Checklist for EB'!G49="x",1,0)</f>
        <v>0</v>
      </c>
      <c r="AC148" s="432">
        <f>IF('Reclamation GP Checklist for EB'!H49="x",1,0)</f>
        <v>0</v>
      </c>
      <c r="AD148" s="432">
        <f>IF('Reclamation GP Checklist for EB'!I49="x",1,0)</f>
        <v>0</v>
      </c>
      <c r="AE148" s="432">
        <f>IF('Reclamation GP Checklist for EB'!J49="x",1,0)</f>
        <v>0</v>
      </c>
      <c r="AF148" s="432"/>
      <c r="AG148" s="433"/>
      <c r="AH148" s="433"/>
      <c r="AI148" s="433"/>
      <c r="AJ148" s="434"/>
      <c r="AK148" s="434"/>
      <c r="AL148" s="434"/>
      <c r="AM148" s="434"/>
      <c r="AN148" s="435"/>
      <c r="AO148" s="595"/>
      <c r="AP148" s="433" t="s">
        <v>103</v>
      </c>
      <c r="AQ148" s="433" t="s">
        <v>215</v>
      </c>
      <c r="AR148" s="433" t="s">
        <v>262</v>
      </c>
    </row>
    <row r="149" spans="1:44" x14ac:dyDescent="0.2">
      <c r="A149" s="181"/>
      <c r="B149" s="181"/>
      <c r="C149" s="181"/>
      <c r="D149" s="181"/>
      <c r="E149" s="181"/>
      <c r="F149" s="181"/>
      <c r="G149" s="181"/>
      <c r="H149" s="181"/>
      <c r="I149" s="181"/>
      <c r="J149" s="181"/>
      <c r="K149" s="181"/>
      <c r="L149" s="181"/>
      <c r="M149" s="181"/>
      <c r="N149" s="347"/>
      <c r="O149" s="181"/>
      <c r="P149" s="182"/>
      <c r="Q149" s="182"/>
      <c r="R149" s="183"/>
      <c r="V149" s="431"/>
      <c r="W149" s="432"/>
      <c r="X149" s="432" t="str">
        <f>'Reclamation GP Checklist for EB'!C50</f>
        <v>b</v>
      </c>
      <c r="Y149" s="432" t="str">
        <f>'Reclamation GP Checklist for EB'!D50</f>
        <v>Ventilation and Thermal Comfort - Ventilation</v>
      </c>
      <c r="Z149" s="432"/>
      <c r="AA149" s="432">
        <f>IF('Reclamation GP Checklist for EB'!F50="x",1,0)</f>
        <v>0</v>
      </c>
      <c r="AB149" s="432">
        <f>IF('Reclamation GP Checklist for EB'!G50="x",1,0)</f>
        <v>0</v>
      </c>
      <c r="AC149" s="432">
        <f>IF('Reclamation GP Checklist for EB'!H50="x",1,0)</f>
        <v>0</v>
      </c>
      <c r="AD149" s="432">
        <f>IF('Reclamation GP Checklist for EB'!I50="x",1,0)</f>
        <v>0</v>
      </c>
      <c r="AE149" s="432">
        <f>IF('Reclamation GP Checklist for EB'!J50="x",1,0)</f>
        <v>0</v>
      </c>
      <c r="AF149" s="432"/>
      <c r="AG149" s="433"/>
      <c r="AH149" s="433"/>
      <c r="AI149" s="433"/>
      <c r="AJ149" s="434"/>
      <c r="AK149" s="434"/>
      <c r="AL149" s="434"/>
      <c r="AM149" s="434"/>
      <c r="AN149" s="435"/>
      <c r="AO149" s="595"/>
      <c r="AP149" s="433" t="s">
        <v>103</v>
      </c>
      <c r="AQ149" s="433" t="s">
        <v>540</v>
      </c>
      <c r="AR149" s="433" t="s">
        <v>262</v>
      </c>
    </row>
    <row r="150" spans="1:44" x14ac:dyDescent="0.2">
      <c r="A150" s="181"/>
      <c r="B150" s="181"/>
      <c r="C150" s="181"/>
      <c r="D150" s="181"/>
      <c r="E150" s="181"/>
      <c r="F150" s="181"/>
      <c r="G150" s="181"/>
      <c r="H150" s="181"/>
      <c r="I150" s="181"/>
      <c r="J150" s="181"/>
      <c r="K150" s="181"/>
      <c r="L150" s="181"/>
      <c r="M150" s="181"/>
      <c r="N150" s="347"/>
      <c r="O150" s="181"/>
      <c r="P150" s="182"/>
      <c r="Q150" s="182"/>
      <c r="R150" s="183"/>
      <c r="V150" s="431"/>
      <c r="W150" s="432"/>
      <c r="X150" s="432"/>
      <c r="Y150" s="432"/>
      <c r="Z150" s="432"/>
      <c r="AA150" s="432">
        <f>SUM(AA148:AA149)</f>
        <v>0</v>
      </c>
      <c r="AB150" s="432">
        <f t="shared" ref="AB150" si="20">SUM(AB148:AB149)</f>
        <v>0</v>
      </c>
      <c r="AC150" s="432">
        <f t="shared" ref="AC150" si="21">SUM(AC148:AC149)</f>
        <v>0</v>
      </c>
      <c r="AD150" s="432">
        <f t="shared" ref="AD150" si="22">SUM(AD148:AD149)</f>
        <v>0</v>
      </c>
      <c r="AE150" s="432">
        <f t="shared" ref="AE150" si="23">SUM(AE148:AE149)</f>
        <v>0</v>
      </c>
      <c r="AF150" s="432">
        <f>AG150-SUM(AA150:AE150)</f>
        <v>2</v>
      </c>
      <c r="AG150" s="433">
        <v>2</v>
      </c>
      <c r="AH150" s="433">
        <f>AG150-AF150</f>
        <v>0</v>
      </c>
      <c r="AI150" s="433"/>
      <c r="AJ150" s="434">
        <f>IF(SUM(AA150:AC150)=AG150,1,0)</f>
        <v>0</v>
      </c>
      <c r="AK150" s="434">
        <f>IF(OR(AE150&gt;0,AND(SUM(AB150:AC150)&gt;0,AD150&gt;0),AND(SUM(AB150:AC150)&gt;0,AF150&gt;0)),1,0)</f>
        <v>0</v>
      </c>
      <c r="AL150" s="434">
        <f>IF(OR(AND(AA150+AD150=AG150,AA150&lt;AG150), AND(AD150&gt;0,AF150&gt;0,AB150+AC150+AE150=0)),1,0)</f>
        <v>0</v>
      </c>
      <c r="AM150" s="434">
        <f>IF(AND(AL150=0,(OR(AF150=AG150,AND(AF150&gt;0,AA150&gt;0,(AB150+AC150+AE150)=0)))),1,0)</f>
        <v>1</v>
      </c>
      <c r="AN150" s="435"/>
      <c r="AO150" s="595"/>
      <c r="AP150" s="432" t="s">
        <v>264</v>
      </c>
      <c r="AQ150" s="432" t="s">
        <v>538</v>
      </c>
      <c r="AR150" s="432" t="s">
        <v>264</v>
      </c>
    </row>
    <row r="151" spans="1:44" x14ac:dyDescent="0.2">
      <c r="A151" s="181"/>
      <c r="B151" s="181"/>
      <c r="C151" s="181"/>
      <c r="D151" s="181"/>
      <c r="E151" s="181"/>
      <c r="F151" s="181"/>
      <c r="G151" s="181"/>
      <c r="H151" s="181"/>
      <c r="I151" s="181"/>
      <c r="J151" s="181"/>
      <c r="K151" s="181"/>
      <c r="L151" s="181"/>
      <c r="M151" s="181"/>
      <c r="N151" s="347"/>
      <c r="O151" s="181"/>
      <c r="P151" s="182"/>
      <c r="Q151" s="182"/>
      <c r="R151" s="183"/>
      <c r="V151" s="431" t="s">
        <v>401</v>
      </c>
      <c r="W151" s="432">
        <v>2</v>
      </c>
      <c r="X151" s="432" t="str">
        <f>'Reclamation GP Checklist for EB'!C51</f>
        <v>a</v>
      </c>
      <c r="Y151" s="432" t="str">
        <f>'Reclamation GP Checklist for EB'!D51</f>
        <v>Moisture Control - Control Strategy</v>
      </c>
      <c r="Z151" s="432"/>
      <c r="AA151" s="432">
        <f>IF('Reclamation GP Checklist for EB'!F51="x",1,0)</f>
        <v>0</v>
      </c>
      <c r="AB151" s="432">
        <f>IF('Reclamation GP Checklist for EB'!G51="x",1,0)</f>
        <v>0</v>
      </c>
      <c r="AC151" s="432">
        <f>IF('Reclamation GP Checklist for EB'!H51="x",1,0)</f>
        <v>0</v>
      </c>
      <c r="AD151" s="432">
        <f>IF('Reclamation GP Checklist for EB'!I51="x",1,0)</f>
        <v>0</v>
      </c>
      <c r="AE151" s="432">
        <f>IF('Reclamation GP Checklist for EB'!J51="x",1,0)</f>
        <v>0</v>
      </c>
      <c r="AF151" s="432"/>
      <c r="AG151" s="433"/>
      <c r="AH151" s="433"/>
      <c r="AI151" s="433"/>
      <c r="AJ151" s="434"/>
      <c r="AK151" s="434"/>
      <c r="AL151" s="434"/>
      <c r="AM151" s="434"/>
      <c r="AN151" s="435"/>
      <c r="AO151" s="595"/>
      <c r="AP151" s="432" t="s">
        <v>264</v>
      </c>
      <c r="AQ151" s="432" t="s">
        <v>214</v>
      </c>
      <c r="AR151" s="432" t="s">
        <v>262</v>
      </c>
    </row>
    <row r="152" spans="1:44" x14ac:dyDescent="0.2">
      <c r="A152" s="181"/>
      <c r="B152" s="181"/>
      <c r="C152" s="181"/>
      <c r="D152" s="181"/>
      <c r="E152" s="181"/>
      <c r="F152" s="181"/>
      <c r="G152" s="181"/>
      <c r="H152" s="181"/>
      <c r="I152" s="181"/>
      <c r="J152" s="181"/>
      <c r="K152" s="181"/>
      <c r="L152" s="181"/>
      <c r="M152" s="181"/>
      <c r="N152" s="347"/>
      <c r="O152" s="181"/>
      <c r="P152" s="182"/>
      <c r="Q152" s="182"/>
      <c r="R152" s="183"/>
      <c r="V152" s="431"/>
      <c r="W152" s="432"/>
      <c r="X152" s="432" t="str">
        <f>'Reclamation GP Checklist for EB'!C52</f>
        <v>b</v>
      </c>
      <c r="Y152" s="432" t="str">
        <f>'Reclamation GP Checklist for EB'!D52</f>
        <v>Moisture Control - Dew Point Analysis</v>
      </c>
      <c r="Z152" s="432"/>
      <c r="AA152" s="432">
        <f>IF('Reclamation GP Checklist for EB'!F52="x",1,0)</f>
        <v>0</v>
      </c>
      <c r="AB152" s="432">
        <f>IF('Reclamation GP Checklist for EB'!G52="x",1,0)</f>
        <v>0</v>
      </c>
      <c r="AC152" s="432">
        <f>IF('Reclamation GP Checklist for EB'!H52="x",1,0)</f>
        <v>0</v>
      </c>
      <c r="AD152" s="432">
        <f>IF('Reclamation GP Checklist for EB'!I52="x",1,0)</f>
        <v>0</v>
      </c>
      <c r="AE152" s="432">
        <f>IF('Reclamation GP Checklist for EB'!J52="x",1,0)</f>
        <v>0</v>
      </c>
      <c r="AF152" s="432"/>
      <c r="AG152" s="433"/>
      <c r="AH152" s="433"/>
      <c r="AI152" s="433"/>
      <c r="AJ152" s="434"/>
      <c r="AK152" s="434"/>
      <c r="AL152" s="434"/>
      <c r="AM152" s="434"/>
      <c r="AN152" s="435"/>
      <c r="AO152" s="595"/>
      <c r="AP152" s="432" t="s">
        <v>264</v>
      </c>
      <c r="AQ152" s="432" t="s">
        <v>540</v>
      </c>
      <c r="AR152" s="432" t="s">
        <v>262</v>
      </c>
    </row>
    <row r="153" spans="1:44" x14ac:dyDescent="0.2">
      <c r="A153" s="181"/>
      <c r="B153" s="181"/>
      <c r="C153" s="181"/>
      <c r="D153" s="181"/>
      <c r="E153" s="181"/>
      <c r="F153" s="181"/>
      <c r="G153" s="181"/>
      <c r="H153" s="181"/>
      <c r="I153" s="181"/>
      <c r="J153" s="181"/>
      <c r="K153" s="181"/>
      <c r="L153" s="181"/>
      <c r="M153" s="181"/>
      <c r="N153" s="347"/>
      <c r="O153" s="181"/>
      <c r="P153" s="182"/>
      <c r="Q153" s="182"/>
      <c r="R153" s="183"/>
      <c r="V153" s="431"/>
      <c r="W153" s="432"/>
      <c r="X153" s="432"/>
      <c r="Y153" s="432"/>
      <c r="Z153" s="432"/>
      <c r="AA153" s="432">
        <f>SUM(AA151:AA152)</f>
        <v>0</v>
      </c>
      <c r="AB153" s="432">
        <f t="shared" ref="AB153" si="24">SUM(AB151:AB152)</f>
        <v>0</v>
      </c>
      <c r="AC153" s="432">
        <f t="shared" ref="AC153" si="25">SUM(AC151:AC152)</f>
        <v>0</v>
      </c>
      <c r="AD153" s="432">
        <f t="shared" ref="AD153" si="26">SUM(AD151:AD152)</f>
        <v>0</v>
      </c>
      <c r="AE153" s="432">
        <f t="shared" ref="AE153" si="27">SUM(AE151:AE152)</f>
        <v>0</v>
      </c>
      <c r="AF153" s="432">
        <f>AG153-SUM(AA153:AE153)</f>
        <v>2</v>
      </c>
      <c r="AG153" s="433">
        <v>2</v>
      </c>
      <c r="AH153" s="433">
        <f>AG153-AF153</f>
        <v>0</v>
      </c>
      <c r="AI153" s="433"/>
      <c r="AJ153" s="434">
        <f>IF(SUM(AA153:AC153)=AG153,1,0)</f>
        <v>0</v>
      </c>
      <c r="AK153" s="434">
        <f>IF(OR(AE153&gt;0,AND(SUM(AB153:AC153)&gt;0,AD153&gt;0),AND(SUM(AB153:AC153)&gt;0,AF153&gt;0)),1,0)</f>
        <v>0</v>
      </c>
      <c r="AL153" s="434">
        <f>IF(OR(AND(AA153+AD153=AG153,AA153&lt;AG153), AND(AD153&gt;0,AF153&gt;0,AB153+AC153+AE153=0)),1,0)</f>
        <v>0</v>
      </c>
      <c r="AM153" s="434">
        <f>IF(AND(AL153=0,(OR(AF153=AG153,AND(AF153&gt;0,AA153&gt;0,(AB153+AC153+AE153)=0)))),1,0)</f>
        <v>1</v>
      </c>
      <c r="AN153" s="435"/>
      <c r="AO153" s="595"/>
      <c r="AP153" s="432" t="s">
        <v>264</v>
      </c>
      <c r="AQ153" s="432" t="s">
        <v>103</v>
      </c>
      <c r="AR153" s="432" t="s">
        <v>263</v>
      </c>
    </row>
    <row r="154" spans="1:44" x14ac:dyDescent="0.2">
      <c r="A154" s="181"/>
      <c r="B154" s="181"/>
      <c r="C154" s="181"/>
      <c r="D154" s="181"/>
      <c r="E154" s="181"/>
      <c r="F154" s="181"/>
      <c r="G154" s="181"/>
      <c r="H154" s="181"/>
      <c r="I154" s="181"/>
      <c r="J154" s="181"/>
      <c r="K154" s="181"/>
      <c r="L154" s="181"/>
      <c r="M154" s="181"/>
      <c r="N154" s="347"/>
      <c r="O154" s="181"/>
      <c r="P154" s="182"/>
      <c r="Q154" s="182"/>
      <c r="R154" s="183"/>
      <c r="V154" s="431" t="s">
        <v>92</v>
      </c>
      <c r="W154" s="432">
        <v>5</v>
      </c>
      <c r="X154" s="432" t="str">
        <f>'Reclamation GP Checklist for EB'!C57</f>
        <v>a</v>
      </c>
      <c r="Y154" s="432" t="str">
        <f>'Reclamation GP Checklist for EB'!D57</f>
        <v>Pest Management - Techniques</v>
      </c>
      <c r="Z154" s="432"/>
      <c r="AA154" s="432">
        <f>IF('Reclamation GP Checklist for EB'!F57="x",1,0)</f>
        <v>0</v>
      </c>
      <c r="AB154" s="432">
        <f>IF('Reclamation GP Checklist for EB'!G57="x",1,0)</f>
        <v>0</v>
      </c>
      <c r="AC154" s="432">
        <f>IF('Reclamation GP Checklist for EB'!H57="x",1,0)</f>
        <v>0</v>
      </c>
      <c r="AD154" s="432">
        <f>IF('Reclamation GP Checklist for EB'!I57="x",1,0)</f>
        <v>0</v>
      </c>
      <c r="AE154" s="432">
        <f>IF('Reclamation GP Checklist for EB'!J57="x",1,0)</f>
        <v>0</v>
      </c>
      <c r="AF154" s="432"/>
      <c r="AG154" s="433"/>
      <c r="AH154" s="433"/>
      <c r="AI154" s="433"/>
      <c r="AJ154" s="434"/>
      <c r="AK154" s="434"/>
      <c r="AL154" s="434"/>
      <c r="AM154" s="434"/>
      <c r="AN154" s="435"/>
      <c r="AO154" s="596"/>
      <c r="AP154" s="432" t="s">
        <v>264</v>
      </c>
      <c r="AQ154" s="432" t="s">
        <v>215</v>
      </c>
      <c r="AR154" s="432" t="s">
        <v>262</v>
      </c>
    </row>
    <row r="155" spans="1:44" x14ac:dyDescent="0.2">
      <c r="A155" s="181"/>
      <c r="B155" s="181"/>
      <c r="C155" s="181"/>
      <c r="D155" s="181"/>
      <c r="E155" s="181"/>
      <c r="F155" s="181"/>
      <c r="G155" s="181"/>
      <c r="H155" s="181"/>
      <c r="I155" s="181"/>
      <c r="J155" s="181"/>
      <c r="K155" s="181"/>
      <c r="L155" s="181"/>
      <c r="M155" s="181"/>
      <c r="N155" s="347"/>
      <c r="O155" s="181"/>
      <c r="P155" s="182"/>
      <c r="Q155" s="182"/>
      <c r="R155" s="183"/>
      <c r="V155" s="431"/>
      <c r="W155" s="432"/>
      <c r="X155" s="432" t="str">
        <f>'Reclamation GP Checklist for EB'!C58</f>
        <v>b</v>
      </c>
      <c r="Y155" s="432" t="str">
        <f>'Reclamation GP Checklist for EB'!D58</f>
        <v>Pest Management - Pesticides</v>
      </c>
      <c r="Z155" s="432"/>
      <c r="AA155" s="432">
        <f>IF('Reclamation GP Checklist for EB'!F58="x",1,0)</f>
        <v>0</v>
      </c>
      <c r="AB155" s="432">
        <f>IF('Reclamation GP Checklist for EB'!G58="x",1,0)</f>
        <v>0</v>
      </c>
      <c r="AC155" s="432">
        <f>IF('Reclamation GP Checklist for EB'!H58="x",1,0)</f>
        <v>0</v>
      </c>
      <c r="AD155" s="432">
        <f>IF('Reclamation GP Checklist for EB'!I58="x",1,0)</f>
        <v>0</v>
      </c>
      <c r="AE155" s="432">
        <f>IF('Reclamation GP Checklist for EB'!J58="x",1,0)</f>
        <v>0</v>
      </c>
      <c r="AF155" s="432"/>
      <c r="AG155" s="433"/>
      <c r="AH155" s="433"/>
      <c r="AI155" s="433"/>
      <c r="AJ155" s="434"/>
      <c r="AK155" s="434"/>
      <c r="AL155" s="434"/>
      <c r="AM155" s="434"/>
      <c r="AN155" s="435"/>
      <c r="AO155" s="423"/>
      <c r="AP155" s="423"/>
      <c r="AQ155" s="423"/>
      <c r="AR155" s="423"/>
    </row>
    <row r="156" spans="1:44" x14ac:dyDescent="0.2">
      <c r="A156" s="181"/>
      <c r="B156" s="181"/>
      <c r="C156" s="181"/>
      <c r="D156" s="181"/>
      <c r="E156" s="181"/>
      <c r="F156" s="181"/>
      <c r="G156" s="181"/>
      <c r="H156" s="181"/>
      <c r="I156" s="181"/>
      <c r="J156" s="181"/>
      <c r="K156" s="181"/>
      <c r="L156" s="181"/>
      <c r="M156" s="181"/>
      <c r="N156" s="347"/>
      <c r="O156" s="181"/>
      <c r="P156" s="182"/>
      <c r="Q156" s="182"/>
      <c r="R156" s="183"/>
      <c r="V156" s="431"/>
      <c r="W156" s="432"/>
      <c r="X156" s="432"/>
      <c r="Y156" s="432"/>
      <c r="Z156" s="432"/>
      <c r="AA156" s="432">
        <f>SUM(AA154:AA155)</f>
        <v>0</v>
      </c>
      <c r="AB156" s="432">
        <f t="shared" ref="AB156" si="28">SUM(AB154:AB155)</f>
        <v>0</v>
      </c>
      <c r="AC156" s="432">
        <f t="shared" ref="AC156" si="29">SUM(AC154:AC155)</f>
        <v>0</v>
      </c>
      <c r="AD156" s="432">
        <f t="shared" ref="AD156" si="30">SUM(AD154:AD155)</f>
        <v>0</v>
      </c>
      <c r="AE156" s="432">
        <f t="shared" ref="AE156" si="31">SUM(AE154:AE155)</f>
        <v>0</v>
      </c>
      <c r="AF156" s="432">
        <f>AG156-SUM(AA156:AE156)</f>
        <v>2</v>
      </c>
      <c r="AG156" s="433">
        <v>2</v>
      </c>
      <c r="AH156" s="433">
        <f>AG156-AF156</f>
        <v>0</v>
      </c>
      <c r="AI156" s="433"/>
      <c r="AJ156" s="434">
        <f>IF(SUM(AA156:AC156)=AG156,1,0)</f>
        <v>0</v>
      </c>
      <c r="AK156" s="434">
        <f>IF(OR(AE156&gt;0,AND(SUM(AB156:AC156)&gt;0,AD156&gt;0),AND(SUM(AB156:AC156)&gt;0,AF156&gt;0)),1,0)</f>
        <v>0</v>
      </c>
      <c r="AL156" s="434">
        <f>IF(OR(AND(AA156+AD156=AG156,AA156&lt;AG156), AND(AD156&gt;0,AF156&gt;0,AB156+AC156+AE156=0)),1,0)</f>
        <v>0</v>
      </c>
      <c r="AM156" s="434">
        <f>IF(AND(AL156=0,(OR(AF156=AG156,AND(AF156&gt;0,AA156&gt;0,(AB156+AC156+AE156)=0)))),1,0)</f>
        <v>1</v>
      </c>
      <c r="AN156" s="435"/>
      <c r="AO156" s="423"/>
      <c r="AP156" s="423"/>
      <c r="AQ156" s="423"/>
      <c r="AR156" s="423"/>
    </row>
    <row r="157" spans="1:44" x14ac:dyDescent="0.2">
      <c r="A157" s="181"/>
      <c r="B157" s="181"/>
      <c r="C157" s="181"/>
      <c r="D157" s="181"/>
      <c r="E157" s="181"/>
      <c r="F157" s="181"/>
      <c r="G157" s="181"/>
      <c r="H157" s="181"/>
      <c r="I157" s="181"/>
      <c r="J157" s="181"/>
      <c r="K157" s="181"/>
      <c r="L157" s="181"/>
      <c r="M157" s="181"/>
      <c r="N157" s="347"/>
      <c r="O157" s="181"/>
      <c r="P157" s="182"/>
      <c r="Q157" s="182"/>
      <c r="R157" s="183"/>
      <c r="V157" s="431" t="s">
        <v>365</v>
      </c>
      <c r="W157" s="432">
        <v>6</v>
      </c>
      <c r="X157" s="432" t="str">
        <f>'Reclamation GP Checklist for EB'!C59</f>
        <v>a</v>
      </c>
      <c r="Y157" s="432" t="str">
        <f>'Reclamation GP Checklist for EB'!D59</f>
        <v>Environmental l Tobacco Smoke - Inside</v>
      </c>
      <c r="Z157" s="432"/>
      <c r="AA157" s="432">
        <f>IF('Reclamation GP Checklist for EB'!F59="x",1,0)</f>
        <v>0</v>
      </c>
      <c r="AB157" s="432">
        <f>IF('Reclamation GP Checklist for EB'!G59="x",1,0)</f>
        <v>0</v>
      </c>
      <c r="AC157" s="432">
        <f>IF('Reclamation GP Checklist for EB'!H59="x",1,0)</f>
        <v>0</v>
      </c>
      <c r="AD157" s="432">
        <f>IF('Reclamation GP Checklist for EB'!I59="x",1,0)</f>
        <v>0</v>
      </c>
      <c r="AE157" s="432">
        <f>IF('Reclamation GP Checklist for EB'!J59="x",1,0)</f>
        <v>0</v>
      </c>
      <c r="AF157" s="432"/>
      <c r="AG157" s="433"/>
      <c r="AH157" s="433"/>
      <c r="AI157" s="433"/>
      <c r="AJ157" s="434"/>
      <c r="AK157" s="434"/>
      <c r="AL157" s="434"/>
      <c r="AM157" s="434"/>
      <c r="AN157" s="435"/>
      <c r="AO157" s="423"/>
      <c r="AP157" s="423"/>
      <c r="AQ157" s="423"/>
      <c r="AR157" s="423"/>
    </row>
    <row r="158" spans="1:44" x14ac:dyDescent="0.2">
      <c r="A158" s="181"/>
      <c r="B158" s="181"/>
      <c r="C158" s="181"/>
      <c r="D158" s="181"/>
      <c r="E158" s="181"/>
      <c r="F158" s="181"/>
      <c r="G158" s="181"/>
      <c r="H158" s="181"/>
      <c r="I158" s="181"/>
      <c r="J158" s="181"/>
      <c r="K158" s="181"/>
      <c r="L158" s="181"/>
      <c r="M158" s="181"/>
      <c r="N158" s="347"/>
      <c r="O158" s="181"/>
      <c r="P158" s="182"/>
      <c r="Q158" s="182"/>
      <c r="R158" s="183"/>
      <c r="V158" s="431"/>
      <c r="W158" s="432"/>
      <c r="X158" s="432" t="str">
        <f>'Reclamation GP Checklist for EB'!C60</f>
        <v>b</v>
      </c>
      <c r="Y158" s="432" t="str">
        <f>'Reclamation GP Checklist for EB'!D60</f>
        <v>Environmental l Tobacco Smoke - Outside</v>
      </c>
      <c r="Z158" s="432"/>
      <c r="AA158" s="432">
        <f>IF('Reclamation GP Checklist for EB'!F60="x",1,0)</f>
        <v>0</v>
      </c>
      <c r="AB158" s="432">
        <f>IF('Reclamation GP Checklist for EB'!G60="x",1,0)</f>
        <v>0</v>
      </c>
      <c r="AC158" s="432">
        <f>IF('Reclamation GP Checklist for EB'!H60="x",1,0)</f>
        <v>0</v>
      </c>
      <c r="AD158" s="432">
        <f>IF('Reclamation GP Checklist for EB'!I60="x",1,0)</f>
        <v>0</v>
      </c>
      <c r="AE158" s="432">
        <f>IF('Reclamation GP Checklist for EB'!J60="x",1,0)</f>
        <v>0</v>
      </c>
      <c r="AF158" s="432"/>
      <c r="AG158" s="433"/>
      <c r="AH158" s="433"/>
      <c r="AI158" s="433"/>
      <c r="AJ158" s="434"/>
      <c r="AK158" s="434"/>
      <c r="AL158" s="434"/>
      <c r="AM158" s="434"/>
      <c r="AN158" s="435"/>
      <c r="AO158" s="423"/>
      <c r="AP158" s="423"/>
      <c r="AQ158" s="423"/>
      <c r="AR158" s="423"/>
    </row>
    <row r="159" spans="1:44" x14ac:dyDescent="0.2">
      <c r="A159" s="181"/>
      <c r="B159" s="181"/>
      <c r="C159" s="181"/>
      <c r="D159" s="181"/>
      <c r="E159" s="181"/>
      <c r="F159" s="181"/>
      <c r="G159" s="181"/>
      <c r="H159" s="181"/>
      <c r="I159" s="181"/>
      <c r="J159" s="181"/>
      <c r="K159" s="181"/>
      <c r="L159" s="181"/>
      <c r="M159" s="181"/>
      <c r="N159" s="347"/>
      <c r="O159" s="181"/>
      <c r="P159" s="182"/>
      <c r="Q159" s="182"/>
      <c r="R159" s="183"/>
      <c r="V159" s="431"/>
      <c r="W159" s="432"/>
      <c r="X159" s="432"/>
      <c r="Y159" s="432"/>
      <c r="Z159" s="432"/>
      <c r="AA159" s="432">
        <f>SUM(AA157:AA158)</f>
        <v>0</v>
      </c>
      <c r="AB159" s="432">
        <f t="shared" ref="AB159" si="32">SUM(AB157:AB158)</f>
        <v>0</v>
      </c>
      <c r="AC159" s="432">
        <f t="shared" ref="AC159" si="33">SUM(AC157:AC158)</f>
        <v>0</v>
      </c>
      <c r="AD159" s="432">
        <f t="shared" ref="AD159" si="34">SUM(AD157:AD158)</f>
        <v>0</v>
      </c>
      <c r="AE159" s="432">
        <f t="shared" ref="AE159" si="35">SUM(AE157:AE158)</f>
        <v>0</v>
      </c>
      <c r="AF159" s="432">
        <f>AG159-SUM(AA159:AE159)</f>
        <v>2</v>
      </c>
      <c r="AG159" s="433">
        <v>2</v>
      </c>
      <c r="AH159" s="433">
        <f>AG159-AF159</f>
        <v>0</v>
      </c>
      <c r="AI159" s="433"/>
      <c r="AJ159" s="434">
        <f>IF(SUM(AA159:AC159)=AG159,1,0)</f>
        <v>0</v>
      </c>
      <c r="AK159" s="434">
        <f>IF(OR(AE159&gt;0,AND(SUM(AB159:AC159)&gt;0,AD159&gt;0),AND(SUM(AB159:AC159)&gt;0,AF159&gt;0)),1,0)</f>
        <v>0</v>
      </c>
      <c r="AL159" s="434">
        <f>IF(OR(AND(AA159+AD159=AG159,AA159&lt;AG159), AND(AD159&gt;0,AF159&gt;0,AB159+AC159+AE159=0)),1,0)</f>
        <v>0</v>
      </c>
      <c r="AM159" s="434">
        <f>IF(AND(AL159=0,(OR(AF159=AG159,AND(AF159&gt;0,AA159&gt;0,(AB159+AC159+AE159)=0)))),1,0)</f>
        <v>1</v>
      </c>
      <c r="AN159" s="435"/>
      <c r="AO159" s="423"/>
      <c r="AP159" s="423"/>
      <c r="AQ159" s="423"/>
      <c r="AR159" s="423"/>
    </row>
    <row r="160" spans="1:44" x14ac:dyDescent="0.2">
      <c r="A160" s="181"/>
      <c r="B160" s="181"/>
      <c r="C160" s="181"/>
      <c r="D160" s="181"/>
      <c r="E160" s="181"/>
      <c r="F160" s="181"/>
      <c r="G160" s="181"/>
      <c r="H160" s="181"/>
      <c r="I160" s="181"/>
      <c r="J160" s="181"/>
      <c r="K160" s="181"/>
      <c r="L160" s="181"/>
      <c r="M160" s="181"/>
      <c r="N160" s="347"/>
      <c r="O160" s="181"/>
      <c r="P160" s="182"/>
      <c r="Q160" s="182"/>
      <c r="R160" s="183"/>
      <c r="V160" s="431" t="s">
        <v>72</v>
      </c>
      <c r="W160" s="432">
        <v>1</v>
      </c>
      <c r="X160" s="432" t="str">
        <f>'Reclamation GP Checklist for EB'!C41</f>
        <v>a</v>
      </c>
      <c r="Y160" s="432" t="str">
        <f>'Reclamation GP Checklist for EB'!D41</f>
        <v>Recycled Content - EPA Designated</v>
      </c>
      <c r="Z160" s="432"/>
      <c r="AA160" s="432">
        <f>IF('Reclamation GP Checklist for EB'!F41="x",1,0)</f>
        <v>0</v>
      </c>
      <c r="AB160" s="432">
        <f>IF('Reclamation GP Checklist for EB'!G41="x",1,0)</f>
        <v>0</v>
      </c>
      <c r="AC160" s="432">
        <f>IF('Reclamation GP Checklist for EB'!H41="x",1,0)</f>
        <v>0</v>
      </c>
      <c r="AD160" s="432">
        <f>IF('Reclamation GP Checklist for EB'!I41="x",1,0)</f>
        <v>0</v>
      </c>
      <c r="AE160" s="432">
        <f>IF('Reclamation GP Checklist for EB'!J41="x",1,0)</f>
        <v>0</v>
      </c>
      <c r="AF160" s="432"/>
      <c r="AG160" s="433"/>
      <c r="AH160" s="433"/>
      <c r="AI160" s="433"/>
      <c r="AJ160" s="434"/>
      <c r="AK160" s="434"/>
      <c r="AL160" s="434"/>
      <c r="AM160" s="434"/>
      <c r="AN160" s="435"/>
      <c r="AO160" s="423"/>
      <c r="AP160" s="423"/>
      <c r="AQ160" s="423"/>
      <c r="AR160" s="423"/>
    </row>
    <row r="161" spans="1:44" x14ac:dyDescent="0.2">
      <c r="A161" s="181"/>
      <c r="B161" s="181"/>
      <c r="C161" s="181"/>
      <c r="D161" s="181"/>
      <c r="E161" s="181"/>
      <c r="F161" s="181"/>
      <c r="G161" s="181"/>
      <c r="H161" s="181"/>
      <c r="I161" s="181"/>
      <c r="J161" s="181"/>
      <c r="K161" s="181"/>
      <c r="L161" s="181"/>
      <c r="M161" s="181"/>
      <c r="N161" s="347"/>
      <c r="O161" s="181"/>
      <c r="P161" s="182"/>
      <c r="Q161" s="182"/>
      <c r="R161" s="183"/>
      <c r="V161" s="431"/>
      <c r="W161" s="432"/>
      <c r="X161" s="432" t="str">
        <f>'Reclamation GP Checklist for EB'!C42</f>
        <v>b</v>
      </c>
      <c r="Y161" s="432" t="str">
        <f>'Reclamation GP Checklist for EB'!D42</f>
        <v>Recycled Content - Recycled Content</v>
      </c>
      <c r="Z161" s="432"/>
      <c r="AA161" s="432">
        <f>IF('Reclamation GP Checklist for EB'!F42="x",1,0)</f>
        <v>0</v>
      </c>
      <c r="AB161" s="432">
        <f>IF('Reclamation GP Checklist for EB'!G42="x",1,0)</f>
        <v>0</v>
      </c>
      <c r="AC161" s="432">
        <f>IF('Reclamation GP Checklist for EB'!H42="x",1,0)</f>
        <v>0</v>
      </c>
      <c r="AD161" s="432">
        <f>IF('Reclamation GP Checklist for EB'!I42="x",1,0)</f>
        <v>0</v>
      </c>
      <c r="AE161" s="432">
        <f>IF('Reclamation GP Checklist for EB'!J42="x",1,0)</f>
        <v>0</v>
      </c>
      <c r="AF161" s="432"/>
      <c r="AG161" s="433"/>
      <c r="AH161" s="433"/>
      <c r="AI161" s="433"/>
      <c r="AJ161" s="434"/>
      <c r="AK161" s="434"/>
      <c r="AL161" s="434"/>
      <c r="AM161" s="434"/>
      <c r="AN161" s="435"/>
      <c r="AO161" s="423"/>
      <c r="AP161" s="423"/>
      <c r="AQ161" s="423"/>
      <c r="AR161" s="423"/>
    </row>
    <row r="162" spans="1:44" x14ac:dyDescent="0.2">
      <c r="A162" s="181"/>
      <c r="B162" s="181"/>
      <c r="C162" s="181"/>
      <c r="D162" s="181"/>
      <c r="E162" s="181"/>
      <c r="F162" s="181"/>
      <c r="G162" s="181"/>
      <c r="H162" s="181"/>
      <c r="I162" s="181"/>
      <c r="J162" s="181"/>
      <c r="K162" s="181"/>
      <c r="L162" s="181"/>
      <c r="M162" s="181"/>
      <c r="N162" s="347"/>
      <c r="O162" s="181"/>
      <c r="P162" s="182"/>
      <c r="Q162" s="182"/>
      <c r="R162" s="183"/>
      <c r="V162" s="431"/>
      <c r="W162" s="432"/>
      <c r="X162" s="432"/>
      <c r="Y162" s="432"/>
      <c r="Z162" s="432"/>
      <c r="AA162" s="432">
        <f>SUM(AA160:AA161)</f>
        <v>0</v>
      </c>
      <c r="AB162" s="432">
        <f t="shared" ref="AB162" si="36">SUM(AB160:AB161)</f>
        <v>0</v>
      </c>
      <c r="AC162" s="432">
        <f t="shared" ref="AC162" si="37">SUM(AC160:AC161)</f>
        <v>0</v>
      </c>
      <c r="AD162" s="432">
        <f t="shared" ref="AD162" si="38">SUM(AD160:AD161)</f>
        <v>0</v>
      </c>
      <c r="AE162" s="432">
        <f t="shared" ref="AE162" si="39">SUM(AE160:AE161)</f>
        <v>0</v>
      </c>
      <c r="AF162" s="432">
        <f>AG162-SUM(AA162:AE162)</f>
        <v>2</v>
      </c>
      <c r="AG162" s="433">
        <v>2</v>
      </c>
      <c r="AH162" s="433">
        <f>AG162-AF162</f>
        <v>0</v>
      </c>
      <c r="AI162" s="433"/>
      <c r="AJ162" s="434">
        <f>IF(SUM(AA162:AC162)=AG162,1,0)</f>
        <v>0</v>
      </c>
      <c r="AK162" s="434">
        <f>IF(OR(AE162&gt;0,AND(SUM(AB162:AC162)&gt;0,AD162&gt;0),AND(SUM(AB162:AC162)&gt;0,AF162&gt;0)),1,0)</f>
        <v>0</v>
      </c>
      <c r="AL162" s="434">
        <f>IF(OR(AND(AA162+AD162=AG162,AA162&lt;AG162), AND(AD162&gt;0,AF162&gt;0,AB162+AC162+AE162=0)),1,0)</f>
        <v>0</v>
      </c>
      <c r="AM162" s="434">
        <f>IF(AND(AL162=0,(OR(AF162=AG162,AND(AF162&gt;0,AA162&gt;0,(AB162+AC162+AE162)=0)))),1,0)</f>
        <v>1</v>
      </c>
      <c r="AN162" s="435"/>
      <c r="AO162" s="423"/>
      <c r="AP162" s="423"/>
      <c r="AQ162" s="423"/>
      <c r="AR162" s="423"/>
    </row>
    <row r="163" spans="1:44" x14ac:dyDescent="0.2">
      <c r="A163" s="181"/>
      <c r="B163" s="181"/>
      <c r="C163" s="181"/>
      <c r="D163" s="181"/>
      <c r="E163" s="181"/>
      <c r="F163" s="181"/>
      <c r="G163" s="181"/>
      <c r="H163" s="181"/>
      <c r="I163" s="181"/>
      <c r="J163" s="181"/>
      <c r="K163" s="181"/>
      <c r="L163" s="181"/>
      <c r="M163" s="181"/>
      <c r="N163" s="347"/>
      <c r="O163" s="181"/>
      <c r="P163" s="182"/>
      <c r="Q163" s="182"/>
      <c r="R163" s="183"/>
      <c r="V163" s="431" t="s">
        <v>73</v>
      </c>
      <c r="W163" s="432">
        <v>2</v>
      </c>
      <c r="X163" s="432" t="str">
        <f>'Reclamation GP Checklist for EB'!C43</f>
        <v>a</v>
      </c>
      <c r="Y163" s="432" t="str">
        <f>'Reclamation GP Checklist for EB'!D43</f>
        <v>Biobased Content - USDA Designated</v>
      </c>
      <c r="Z163" s="432"/>
      <c r="AA163" s="432">
        <f>IF('Reclamation GP Checklist for EB'!F43="x",1,0)</f>
        <v>0</v>
      </c>
      <c r="AB163" s="432">
        <f>IF('Reclamation GP Checklist for EB'!G43="x",1,0)</f>
        <v>0</v>
      </c>
      <c r="AC163" s="432">
        <f>IF('Reclamation GP Checklist for EB'!H43="x",1,0)</f>
        <v>0</v>
      </c>
      <c r="AD163" s="432">
        <f>IF('Reclamation GP Checklist for EB'!I43="x",1,0)</f>
        <v>0</v>
      </c>
      <c r="AE163" s="432">
        <f>IF('Reclamation GP Checklist for EB'!J43="x",1,0)</f>
        <v>0</v>
      </c>
      <c r="AF163" s="432"/>
      <c r="AG163" s="433">
        <f>'Reclamation GP Checklist for EB'!O94</f>
        <v>3</v>
      </c>
      <c r="AH163" s="433"/>
      <c r="AI163" s="433"/>
      <c r="AJ163" s="434"/>
      <c r="AK163" s="434"/>
      <c r="AL163" s="434"/>
      <c r="AM163" s="434"/>
      <c r="AN163" s="435"/>
      <c r="AO163" s="423"/>
      <c r="AP163" s="423"/>
      <c r="AQ163" s="423"/>
      <c r="AR163" s="423"/>
    </row>
    <row r="164" spans="1:44" x14ac:dyDescent="0.2">
      <c r="A164" s="181"/>
      <c r="B164" s="181"/>
      <c r="C164" s="181"/>
      <c r="D164" s="181"/>
      <c r="E164" s="181"/>
      <c r="F164" s="181"/>
      <c r="G164" s="181"/>
      <c r="H164" s="181"/>
      <c r="I164" s="181"/>
      <c r="J164" s="181"/>
      <c r="K164" s="181"/>
      <c r="L164" s="181"/>
      <c r="M164" s="181"/>
      <c r="N164" s="347"/>
      <c r="O164" s="181"/>
      <c r="P164" s="182"/>
      <c r="Q164" s="182"/>
      <c r="R164" s="183"/>
      <c r="V164" s="431"/>
      <c r="W164" s="432"/>
      <c r="X164" s="432" t="str">
        <f>'Reclamation GP Checklist for EB'!C44</f>
        <v>b</v>
      </c>
      <c r="Y164" s="432" t="str">
        <f>'Reclamation GP Checklist for EB'!D44</f>
        <v>Biobased Content - Rapidly Renewable</v>
      </c>
      <c r="Z164" s="432"/>
      <c r="AA164" s="432">
        <f>IF('Reclamation GP Checklist for EB'!F44="x",1,0)</f>
        <v>0</v>
      </c>
      <c r="AB164" s="432">
        <f>IF('Reclamation GP Checklist for EB'!G44="x",1,0)</f>
        <v>0</v>
      </c>
      <c r="AC164" s="432">
        <f>IF('Reclamation GP Checklist for EB'!H44="x",1,0)</f>
        <v>0</v>
      </c>
      <c r="AD164" s="432">
        <f>IF('Reclamation GP Checklist for EB'!I44="x",1,0)</f>
        <v>0</v>
      </c>
      <c r="AE164" s="432">
        <f>IF('Reclamation GP Checklist for EB'!J44="x",1,0)</f>
        <v>0</v>
      </c>
      <c r="AF164" s="432"/>
      <c r="AG164" s="433">
        <f>'Reclamation GP Checklist for EB'!O95</f>
        <v>0</v>
      </c>
      <c r="AH164" s="433"/>
      <c r="AI164" s="433"/>
      <c r="AJ164" s="434"/>
      <c r="AK164" s="434"/>
      <c r="AL164" s="434"/>
      <c r="AM164" s="434"/>
      <c r="AN164" s="435"/>
      <c r="AO164" s="423"/>
      <c r="AP164" s="423"/>
      <c r="AQ164" s="423"/>
      <c r="AR164" s="423"/>
    </row>
    <row r="165" spans="1:44" x14ac:dyDescent="0.2">
      <c r="A165" s="181"/>
      <c r="B165" s="181"/>
      <c r="C165" s="181"/>
      <c r="D165" s="181"/>
      <c r="E165" s="181"/>
      <c r="F165" s="181"/>
      <c r="G165" s="181"/>
      <c r="H165" s="181"/>
      <c r="I165" s="181"/>
      <c r="J165" s="181"/>
      <c r="K165" s="181"/>
      <c r="L165" s="181"/>
      <c r="M165" s="181"/>
      <c r="N165" s="347"/>
      <c r="O165" s="181"/>
      <c r="P165" s="182"/>
      <c r="Q165" s="182"/>
      <c r="R165" s="183"/>
      <c r="V165" s="431"/>
      <c r="W165" s="432"/>
      <c r="X165" s="432" t="str">
        <f>'Reclamation GP Checklist for EB'!C45</f>
        <v>c</v>
      </c>
      <c r="Y165" s="432" t="str">
        <f>'Reclamation GP Checklist for EB'!D45</f>
        <v>Biobased Content - Certified Wood</v>
      </c>
      <c r="Z165" s="432"/>
      <c r="AA165" s="432">
        <f>IF('Reclamation GP Checklist for EB'!F45="x",1,0)</f>
        <v>0</v>
      </c>
      <c r="AB165" s="432">
        <f>IF('Reclamation GP Checklist for EB'!G45="x",1,0)</f>
        <v>0</v>
      </c>
      <c r="AC165" s="432">
        <f>IF('Reclamation GP Checklist for EB'!H45="x",1,0)</f>
        <v>0</v>
      </c>
      <c r="AD165" s="432">
        <f>IF('Reclamation GP Checklist for EB'!I45="x",1,0)</f>
        <v>0</v>
      </c>
      <c r="AE165" s="432">
        <f>IF('Reclamation GP Checklist for EB'!J45="x",1,0)</f>
        <v>0</v>
      </c>
      <c r="AF165" s="432"/>
      <c r="AG165" s="433">
        <f>'Reclamation GP Checklist for EB'!O96</f>
        <v>0</v>
      </c>
      <c r="AH165" s="433"/>
      <c r="AI165" s="433"/>
      <c r="AJ165" s="434"/>
      <c r="AK165" s="434"/>
      <c r="AL165" s="434"/>
      <c r="AM165" s="434"/>
      <c r="AN165" s="435"/>
      <c r="AO165" s="423"/>
      <c r="AP165" s="423"/>
      <c r="AQ165" s="423"/>
      <c r="AR165" s="423"/>
    </row>
    <row r="166" spans="1:44" x14ac:dyDescent="0.2">
      <c r="A166" s="181"/>
      <c r="B166" s="181"/>
      <c r="C166" s="181"/>
      <c r="D166" s="181"/>
      <c r="E166" s="181"/>
      <c r="F166" s="181"/>
      <c r="G166" s="181"/>
      <c r="H166" s="181"/>
      <c r="I166" s="181"/>
      <c r="J166" s="181"/>
      <c r="K166" s="181"/>
      <c r="L166" s="181"/>
      <c r="M166" s="181"/>
      <c r="N166" s="347"/>
      <c r="O166" s="181"/>
      <c r="P166" s="182"/>
      <c r="Q166" s="182"/>
      <c r="R166" s="183"/>
      <c r="V166" s="431"/>
      <c r="W166" s="432"/>
      <c r="X166" s="432"/>
      <c r="Y166" s="432"/>
      <c r="Z166" s="432"/>
      <c r="AA166" s="432">
        <f>SUM(AA163:AA165)</f>
        <v>0</v>
      </c>
      <c r="AB166" s="432">
        <f t="shared" ref="AB166:AE166" si="40">SUM(AB163:AB165)</f>
        <v>0</v>
      </c>
      <c r="AC166" s="432">
        <f t="shared" si="40"/>
        <v>0</v>
      </c>
      <c r="AD166" s="432">
        <f t="shared" si="40"/>
        <v>0</v>
      </c>
      <c r="AE166" s="432">
        <f t="shared" si="40"/>
        <v>0</v>
      </c>
      <c r="AF166" s="432">
        <f>AG166-SUM(AA166:AE166)</f>
        <v>3</v>
      </c>
      <c r="AG166" s="433">
        <v>3</v>
      </c>
      <c r="AH166" s="433">
        <f>AG166-AF166</f>
        <v>0</v>
      </c>
      <c r="AI166" s="433"/>
      <c r="AJ166" s="434">
        <f>IF(SUM(AA166:AC166)=AG166,1,0)</f>
        <v>0</v>
      </c>
      <c r="AK166" s="434">
        <f>IF(OR(AE166&gt;0,AND(SUM(AB166:AC166)&gt;0,AD166&gt;0),AND(SUM(AB166:AC166)&gt;0,AF166&gt;0)),1,0)</f>
        <v>0</v>
      </c>
      <c r="AL166" s="434">
        <f>IF(OR(AND(AA166+AD166=AG166,AA166&lt;AG166), AND(AD166&gt;0,AF166&gt;0,AB166+AC166+AE166=0)),1,0)</f>
        <v>0</v>
      </c>
      <c r="AM166" s="434">
        <f>IF(AND(AL166=0,(OR(AF166=AG166,AND(AF166&gt;0,AA166&gt;0,(AB166+AC166+AE166)=0)))),1,0)</f>
        <v>1</v>
      </c>
      <c r="AN166" s="435"/>
      <c r="AO166" s="423"/>
      <c r="AP166" s="423"/>
      <c r="AQ166" s="423"/>
      <c r="AR166" s="423"/>
    </row>
    <row r="167" spans="1:44" x14ac:dyDescent="0.2">
      <c r="A167" s="181"/>
      <c r="B167" s="181"/>
      <c r="C167" s="181"/>
      <c r="D167" s="181"/>
      <c r="E167" s="181"/>
      <c r="F167" s="181"/>
      <c r="G167" s="181"/>
      <c r="H167" s="181"/>
      <c r="I167" s="181"/>
      <c r="J167" s="181"/>
      <c r="K167" s="181"/>
      <c r="L167" s="181"/>
      <c r="M167" s="181"/>
      <c r="N167" s="347"/>
      <c r="O167" s="181"/>
      <c r="P167" s="182"/>
      <c r="Q167" s="182"/>
      <c r="R167" s="183"/>
    </row>
    <row r="168" spans="1:44" x14ac:dyDescent="0.2">
      <c r="A168" s="181"/>
      <c r="B168" s="181"/>
      <c r="C168" s="181"/>
      <c r="D168" s="181"/>
      <c r="E168" s="181"/>
      <c r="F168" s="181"/>
      <c r="G168" s="181"/>
      <c r="H168" s="181"/>
      <c r="I168" s="181"/>
      <c r="J168" s="181"/>
      <c r="K168" s="181"/>
      <c r="L168" s="181"/>
      <c r="M168" s="181"/>
      <c r="N168" s="347"/>
      <c r="O168" s="181"/>
      <c r="P168" s="182"/>
      <c r="Q168" s="182"/>
      <c r="R168" s="183"/>
      <c r="S168" s="171"/>
      <c r="T168" s="171"/>
      <c r="U168" s="171"/>
    </row>
    <row r="169" spans="1:44" x14ac:dyDescent="0.2">
      <c r="A169" s="181"/>
      <c r="B169" s="181"/>
      <c r="C169" s="181"/>
      <c r="D169" s="181"/>
      <c r="E169" s="181"/>
      <c r="F169" s="181"/>
      <c r="G169" s="181"/>
      <c r="H169" s="181"/>
      <c r="I169" s="181"/>
      <c r="J169" s="181"/>
      <c r="K169" s="181"/>
      <c r="L169" s="181"/>
      <c r="M169" s="181"/>
      <c r="N169" s="347"/>
      <c r="O169" s="181"/>
      <c r="P169" s="182"/>
      <c r="Q169" s="182"/>
      <c r="R169" s="183"/>
      <c r="S169" s="171"/>
      <c r="T169" s="171"/>
      <c r="U169" s="171"/>
    </row>
    <row r="170" spans="1:44" x14ac:dyDescent="0.2">
      <c r="A170" s="181"/>
      <c r="B170" s="181"/>
      <c r="C170" s="181"/>
      <c r="D170" s="181"/>
      <c r="E170" s="181"/>
      <c r="F170" s="181"/>
      <c r="G170" s="181"/>
      <c r="H170" s="181"/>
      <c r="I170" s="181"/>
      <c r="J170" s="181"/>
      <c r="K170" s="181"/>
      <c r="L170" s="181"/>
      <c r="M170" s="181"/>
      <c r="N170" s="347"/>
      <c r="O170" s="181"/>
      <c r="P170" s="182"/>
      <c r="Q170" s="182"/>
      <c r="R170" s="183"/>
      <c r="S170" s="171"/>
      <c r="T170" s="171"/>
      <c r="U170" s="171"/>
    </row>
    <row r="171" spans="1:44" x14ac:dyDescent="0.2">
      <c r="A171" s="181"/>
      <c r="B171" s="181"/>
      <c r="C171" s="181"/>
      <c r="D171" s="181"/>
      <c r="E171" s="181"/>
      <c r="F171" s="181"/>
      <c r="G171" s="181"/>
      <c r="H171" s="181"/>
      <c r="I171" s="181"/>
      <c r="J171" s="181"/>
      <c r="K171" s="181"/>
      <c r="L171" s="181"/>
      <c r="M171" s="181"/>
      <c r="N171" s="347"/>
      <c r="O171" s="181"/>
      <c r="P171" s="182"/>
      <c r="Q171" s="182"/>
      <c r="R171" s="183"/>
      <c r="S171" s="171"/>
      <c r="T171" s="171"/>
      <c r="U171" s="171"/>
    </row>
    <row r="172" spans="1:44" x14ac:dyDescent="0.2">
      <c r="A172" s="181"/>
      <c r="B172" s="181"/>
      <c r="C172" s="181"/>
      <c r="D172" s="181"/>
      <c r="E172" s="181"/>
      <c r="F172" s="181"/>
      <c r="G172" s="181"/>
      <c r="H172" s="181"/>
      <c r="I172" s="181"/>
      <c r="J172" s="181"/>
      <c r="K172" s="181"/>
      <c r="L172" s="181"/>
      <c r="M172" s="181"/>
      <c r="N172" s="347"/>
      <c r="O172" s="181"/>
      <c r="P172" s="182"/>
      <c r="Q172" s="182"/>
      <c r="R172" s="183"/>
      <c r="S172" s="171"/>
      <c r="T172" s="171"/>
      <c r="U172" s="171"/>
    </row>
    <row r="173" spans="1:44" x14ac:dyDescent="0.2">
      <c r="A173" s="181"/>
      <c r="B173" s="181"/>
      <c r="C173" s="181"/>
      <c r="D173" s="181"/>
      <c r="E173" s="181"/>
      <c r="F173" s="181"/>
      <c r="G173" s="181"/>
      <c r="H173" s="181"/>
      <c r="I173" s="181"/>
      <c r="J173" s="181"/>
      <c r="K173" s="181"/>
      <c r="L173" s="181"/>
      <c r="M173" s="181"/>
      <c r="N173" s="347"/>
      <c r="O173" s="181"/>
      <c r="P173" s="182"/>
      <c r="Q173" s="182"/>
      <c r="R173" s="183"/>
      <c r="S173" s="171"/>
      <c r="T173" s="171"/>
      <c r="U173" s="171"/>
    </row>
    <row r="174" spans="1:44" x14ac:dyDescent="0.2">
      <c r="A174" s="181"/>
      <c r="B174" s="181"/>
      <c r="C174" s="181"/>
      <c r="D174" s="181"/>
      <c r="E174" s="181"/>
      <c r="F174" s="181"/>
      <c r="G174" s="181"/>
      <c r="H174" s="181"/>
      <c r="I174" s="181"/>
      <c r="J174" s="181"/>
      <c r="K174" s="181"/>
      <c r="L174" s="181"/>
      <c r="M174" s="181"/>
      <c r="N174" s="347"/>
      <c r="O174" s="181"/>
      <c r="P174" s="182"/>
      <c r="Q174" s="182"/>
      <c r="R174" s="183"/>
      <c r="S174" s="171"/>
      <c r="T174" s="171"/>
      <c r="U174" s="171"/>
    </row>
    <row r="175" spans="1:44" x14ac:dyDescent="0.2">
      <c r="A175" s="181"/>
      <c r="B175" s="181"/>
      <c r="C175" s="181"/>
      <c r="D175" s="181"/>
      <c r="E175" s="181"/>
      <c r="F175" s="181"/>
      <c r="G175" s="181"/>
      <c r="H175" s="181"/>
      <c r="I175" s="181"/>
      <c r="J175" s="181"/>
      <c r="K175" s="181"/>
      <c r="L175" s="181"/>
      <c r="M175" s="181"/>
      <c r="N175" s="347"/>
      <c r="O175" s="181"/>
      <c r="P175" s="182"/>
      <c r="Q175" s="182"/>
      <c r="R175" s="183"/>
      <c r="S175" s="171"/>
      <c r="T175" s="171"/>
      <c r="U175" s="171"/>
    </row>
    <row r="176" spans="1:44" x14ac:dyDescent="0.2">
      <c r="A176" s="181"/>
      <c r="B176" s="181"/>
      <c r="C176" s="181"/>
      <c r="D176" s="181"/>
      <c r="E176" s="181"/>
      <c r="F176" s="181"/>
      <c r="G176" s="181"/>
      <c r="H176" s="181"/>
      <c r="I176" s="181"/>
      <c r="J176" s="181"/>
      <c r="K176" s="181"/>
      <c r="L176" s="181"/>
      <c r="M176" s="181"/>
      <c r="N176" s="347"/>
      <c r="O176" s="181"/>
      <c r="P176" s="182"/>
      <c r="Q176" s="182"/>
      <c r="R176" s="183"/>
      <c r="S176" s="171"/>
      <c r="T176" s="171"/>
      <c r="U176" s="171"/>
    </row>
    <row r="177" spans="1:21" x14ac:dyDescent="0.2">
      <c r="A177" s="181"/>
      <c r="B177" s="181"/>
      <c r="C177" s="181"/>
      <c r="D177" s="181"/>
      <c r="E177" s="181"/>
      <c r="F177" s="181"/>
      <c r="G177" s="181"/>
      <c r="H177" s="181"/>
      <c r="I177" s="181"/>
      <c r="J177" s="181"/>
      <c r="K177" s="181"/>
      <c r="L177" s="181"/>
      <c r="M177" s="181"/>
      <c r="N177" s="347"/>
      <c r="O177" s="181"/>
      <c r="P177" s="182"/>
      <c r="Q177" s="182"/>
      <c r="R177" s="183"/>
      <c r="S177" s="171"/>
      <c r="T177" s="171"/>
      <c r="U177" s="171"/>
    </row>
    <row r="178" spans="1:21" x14ac:dyDescent="0.2">
      <c r="A178" s="181"/>
      <c r="B178" s="181"/>
      <c r="C178" s="181"/>
      <c r="D178" s="181"/>
      <c r="E178" s="181"/>
      <c r="F178" s="181"/>
      <c r="G178" s="181"/>
      <c r="H178" s="181"/>
      <c r="I178" s="181"/>
      <c r="J178" s="181"/>
      <c r="K178" s="181"/>
      <c r="L178" s="181"/>
      <c r="M178" s="181"/>
      <c r="N178" s="347"/>
      <c r="O178" s="181"/>
      <c r="P178" s="182"/>
      <c r="Q178" s="182"/>
      <c r="R178" s="183"/>
      <c r="S178" s="171"/>
      <c r="T178" s="171"/>
      <c r="U178" s="171"/>
    </row>
    <row r="179" spans="1:21" x14ac:dyDescent="0.2">
      <c r="A179" s="181"/>
      <c r="B179" s="181"/>
      <c r="C179" s="181"/>
      <c r="D179" s="181"/>
      <c r="E179" s="181"/>
      <c r="F179" s="181"/>
      <c r="G179" s="181"/>
      <c r="H179" s="181"/>
      <c r="I179" s="181"/>
      <c r="J179" s="181"/>
      <c r="K179" s="181"/>
      <c r="L179" s="181"/>
      <c r="M179" s="181"/>
      <c r="N179" s="347"/>
      <c r="O179" s="181"/>
      <c r="P179" s="182"/>
      <c r="Q179" s="182"/>
      <c r="R179" s="183"/>
      <c r="S179" s="171"/>
      <c r="T179" s="171"/>
      <c r="U179" s="171"/>
    </row>
    <row r="180" spans="1:21" x14ac:dyDescent="0.2">
      <c r="A180" s="181"/>
      <c r="B180" s="181"/>
      <c r="C180" s="181"/>
      <c r="D180" s="181"/>
      <c r="E180" s="181"/>
      <c r="F180" s="181"/>
      <c r="G180" s="181"/>
      <c r="H180" s="181"/>
      <c r="I180" s="181"/>
      <c r="J180" s="181"/>
      <c r="K180" s="181"/>
      <c r="L180" s="181"/>
      <c r="M180" s="181"/>
      <c r="N180" s="347"/>
      <c r="O180" s="181"/>
      <c r="P180" s="182"/>
      <c r="Q180" s="182"/>
      <c r="R180" s="183"/>
      <c r="S180" s="171"/>
      <c r="T180" s="171"/>
      <c r="U180" s="171"/>
    </row>
    <row r="181" spans="1:21" x14ac:dyDescent="0.2">
      <c r="A181" s="181"/>
      <c r="B181" s="181"/>
      <c r="C181" s="181"/>
      <c r="D181" s="181"/>
      <c r="E181" s="181"/>
      <c r="F181" s="181"/>
      <c r="G181" s="181"/>
      <c r="H181" s="181"/>
      <c r="I181" s="181"/>
      <c r="J181" s="181"/>
      <c r="K181" s="181"/>
      <c r="L181" s="181"/>
      <c r="M181" s="181"/>
      <c r="N181" s="347"/>
      <c r="O181" s="181"/>
      <c r="P181" s="182"/>
      <c r="Q181" s="182"/>
      <c r="R181" s="183"/>
      <c r="S181" s="171"/>
      <c r="T181" s="171"/>
      <c r="U181" s="171"/>
    </row>
    <row r="182" spans="1:21" x14ac:dyDescent="0.2">
      <c r="A182" s="181"/>
      <c r="B182" s="181"/>
      <c r="C182" s="181"/>
      <c r="D182" s="181"/>
      <c r="E182" s="181"/>
      <c r="F182" s="181"/>
      <c r="G182" s="181"/>
      <c r="H182" s="181"/>
      <c r="I182" s="181"/>
      <c r="J182" s="181"/>
      <c r="K182" s="181"/>
      <c r="L182" s="181"/>
      <c r="M182" s="181"/>
      <c r="N182" s="347"/>
      <c r="O182" s="181"/>
      <c r="P182" s="182"/>
      <c r="Q182" s="182"/>
      <c r="R182" s="183"/>
      <c r="S182" s="171"/>
      <c r="T182" s="171"/>
      <c r="U182" s="171"/>
    </row>
    <row r="183" spans="1:21" x14ac:dyDescent="0.2">
      <c r="A183" s="181"/>
      <c r="B183" s="181"/>
      <c r="C183" s="181"/>
      <c r="D183" s="181"/>
      <c r="E183" s="181"/>
      <c r="F183" s="181"/>
      <c r="G183" s="181"/>
      <c r="H183" s="181"/>
      <c r="I183" s="181"/>
      <c r="J183" s="181"/>
      <c r="K183" s="181"/>
      <c r="L183" s="181"/>
      <c r="M183" s="181"/>
      <c r="N183" s="347"/>
      <c r="O183" s="181"/>
      <c r="P183" s="182"/>
      <c r="Q183" s="182"/>
      <c r="R183" s="183"/>
      <c r="S183" s="171"/>
      <c r="T183" s="171"/>
      <c r="U183" s="171"/>
    </row>
    <row r="184" spans="1:21" x14ac:dyDescent="0.2">
      <c r="A184" s="181"/>
      <c r="B184" s="181"/>
      <c r="C184" s="181"/>
      <c r="D184" s="181"/>
      <c r="E184" s="181"/>
      <c r="F184" s="181"/>
      <c r="G184" s="181"/>
      <c r="H184" s="181"/>
      <c r="I184" s="181"/>
      <c r="J184" s="181"/>
      <c r="K184" s="181"/>
      <c r="L184" s="181"/>
      <c r="M184" s="181"/>
      <c r="N184" s="347"/>
      <c r="O184" s="181"/>
      <c r="P184" s="182"/>
      <c r="Q184" s="182"/>
      <c r="R184" s="183"/>
      <c r="S184" s="171"/>
      <c r="T184" s="171"/>
      <c r="U184" s="171"/>
    </row>
    <row r="185" spans="1:21" x14ac:dyDescent="0.2">
      <c r="A185" s="181"/>
      <c r="B185" s="181"/>
      <c r="C185" s="181"/>
      <c r="D185" s="181"/>
      <c r="E185" s="181"/>
      <c r="F185" s="181"/>
      <c r="G185" s="181"/>
      <c r="H185" s="181"/>
      <c r="I185" s="181"/>
      <c r="J185" s="181"/>
      <c r="K185" s="181"/>
      <c r="L185" s="181"/>
      <c r="M185" s="181"/>
      <c r="N185" s="347"/>
      <c r="O185" s="181"/>
      <c r="P185" s="182"/>
      <c r="Q185" s="182"/>
      <c r="R185" s="183"/>
      <c r="S185" s="171"/>
      <c r="T185" s="171"/>
      <c r="U185" s="171"/>
    </row>
    <row r="186" spans="1:21" x14ac:dyDescent="0.2">
      <c r="A186" s="181"/>
      <c r="B186" s="181"/>
      <c r="C186" s="181"/>
      <c r="D186" s="181"/>
      <c r="E186" s="181"/>
      <c r="F186" s="181"/>
      <c r="G186" s="181"/>
      <c r="H186" s="181"/>
      <c r="I186" s="181"/>
      <c r="J186" s="181"/>
      <c r="K186" s="181"/>
      <c r="L186" s="181"/>
      <c r="M186" s="181"/>
      <c r="N186" s="347"/>
      <c r="O186" s="181"/>
      <c r="P186" s="182"/>
      <c r="Q186" s="182"/>
      <c r="R186" s="183"/>
      <c r="S186" s="171"/>
      <c r="T186" s="171"/>
      <c r="U186" s="171"/>
    </row>
    <row r="187" spans="1:21" x14ac:dyDescent="0.2">
      <c r="A187" s="181"/>
      <c r="B187" s="181"/>
      <c r="C187" s="181"/>
      <c r="D187" s="181"/>
      <c r="E187" s="181"/>
      <c r="F187" s="181"/>
      <c r="G187" s="181"/>
      <c r="H187" s="181"/>
      <c r="I187" s="181"/>
      <c r="J187" s="181"/>
      <c r="K187" s="181"/>
      <c r="L187" s="181"/>
      <c r="M187" s="181"/>
      <c r="N187" s="347"/>
      <c r="O187" s="181"/>
      <c r="P187" s="182"/>
      <c r="Q187" s="182"/>
      <c r="R187" s="183"/>
      <c r="S187" s="171"/>
      <c r="T187" s="171"/>
      <c r="U187" s="171"/>
    </row>
    <row r="188" spans="1:21" x14ac:dyDescent="0.2">
      <c r="A188" s="181"/>
      <c r="B188" s="181"/>
      <c r="C188" s="181"/>
      <c r="D188" s="181"/>
      <c r="E188" s="181"/>
      <c r="F188" s="181"/>
      <c r="G188" s="181"/>
      <c r="H188" s="181"/>
      <c r="I188" s="181"/>
      <c r="J188" s="181"/>
      <c r="K188" s="181"/>
      <c r="L188" s="181"/>
      <c r="M188" s="181"/>
      <c r="N188" s="347"/>
      <c r="O188" s="181"/>
      <c r="P188" s="182"/>
      <c r="Q188" s="182"/>
      <c r="R188" s="183"/>
      <c r="S188" s="171"/>
      <c r="T188" s="171"/>
      <c r="U188" s="171"/>
    </row>
    <row r="189" spans="1:21" x14ac:dyDescent="0.2">
      <c r="A189" s="181"/>
      <c r="B189" s="181"/>
      <c r="C189" s="181"/>
      <c r="D189" s="181"/>
      <c r="E189" s="181"/>
      <c r="F189" s="181"/>
      <c r="G189" s="181"/>
      <c r="H189" s="181"/>
      <c r="I189" s="181"/>
      <c r="J189" s="181"/>
      <c r="K189" s="181"/>
      <c r="L189" s="181"/>
      <c r="M189" s="181"/>
      <c r="N189" s="347"/>
      <c r="O189" s="181"/>
      <c r="P189" s="182"/>
      <c r="Q189" s="182"/>
      <c r="R189" s="183"/>
      <c r="S189" s="171"/>
      <c r="T189" s="171"/>
      <c r="U189" s="171"/>
    </row>
    <row r="190" spans="1:21" x14ac:dyDescent="0.2">
      <c r="A190" s="181"/>
      <c r="B190" s="181"/>
      <c r="C190" s="181"/>
      <c r="D190" s="181"/>
      <c r="E190" s="181"/>
      <c r="F190" s="181"/>
      <c r="G190" s="181"/>
      <c r="H190" s="181"/>
      <c r="I190" s="181"/>
      <c r="J190" s="181"/>
      <c r="K190" s="181"/>
      <c r="L190" s="181"/>
      <c r="M190" s="181"/>
      <c r="N190" s="347"/>
      <c r="O190" s="181"/>
      <c r="P190" s="182"/>
      <c r="Q190" s="182"/>
      <c r="R190" s="183"/>
      <c r="S190" s="171"/>
      <c r="T190" s="171"/>
      <c r="U190" s="171"/>
    </row>
    <row r="191" spans="1:21" x14ac:dyDescent="0.2">
      <c r="A191" s="181"/>
      <c r="B191" s="181"/>
      <c r="C191" s="181"/>
      <c r="D191" s="181"/>
      <c r="E191" s="181"/>
      <c r="F191" s="181"/>
      <c r="G191" s="181"/>
      <c r="H191" s="181"/>
      <c r="I191" s="181"/>
      <c r="J191" s="181"/>
      <c r="K191" s="181"/>
      <c r="L191" s="181"/>
      <c r="M191" s="181"/>
      <c r="N191" s="347"/>
      <c r="O191" s="181"/>
      <c r="P191" s="182"/>
      <c r="Q191" s="182"/>
      <c r="R191" s="183"/>
      <c r="S191" s="171"/>
      <c r="T191" s="171"/>
      <c r="U191" s="171"/>
    </row>
    <row r="192" spans="1:21" x14ac:dyDescent="0.2">
      <c r="A192" s="181"/>
      <c r="B192" s="181"/>
      <c r="C192" s="181"/>
      <c r="D192" s="181"/>
      <c r="E192" s="181"/>
      <c r="F192" s="181"/>
      <c r="G192" s="181"/>
      <c r="H192" s="181"/>
      <c r="I192" s="181"/>
      <c r="J192" s="181"/>
      <c r="K192" s="181"/>
      <c r="L192" s="181"/>
      <c r="M192" s="181"/>
      <c r="N192" s="347"/>
      <c r="O192" s="181"/>
      <c r="P192" s="182"/>
      <c r="Q192" s="182"/>
      <c r="R192" s="183"/>
      <c r="S192" s="171"/>
      <c r="T192" s="171"/>
      <c r="U192" s="171"/>
    </row>
    <row r="193" spans="1:21" x14ac:dyDescent="0.2">
      <c r="A193" s="181"/>
      <c r="B193" s="181"/>
      <c r="C193" s="181"/>
      <c r="D193" s="181"/>
      <c r="E193" s="181"/>
      <c r="F193" s="181"/>
      <c r="G193" s="181"/>
      <c r="H193" s="181"/>
      <c r="I193" s="181"/>
      <c r="J193" s="181"/>
      <c r="K193" s="181"/>
      <c r="L193" s="181"/>
      <c r="M193" s="181"/>
      <c r="N193" s="347"/>
      <c r="O193" s="181"/>
      <c r="P193" s="182"/>
      <c r="Q193" s="182"/>
      <c r="R193" s="183"/>
      <c r="S193" s="171"/>
      <c r="T193" s="171"/>
      <c r="U193" s="171"/>
    </row>
    <row r="194" spans="1:21" x14ac:dyDescent="0.2">
      <c r="A194" s="181"/>
      <c r="B194" s="181"/>
      <c r="C194" s="181"/>
      <c r="D194" s="181"/>
      <c r="E194" s="181"/>
      <c r="F194" s="181"/>
      <c r="G194" s="181"/>
      <c r="H194" s="181"/>
      <c r="I194" s="181"/>
      <c r="J194" s="181"/>
      <c r="K194" s="181"/>
      <c r="L194" s="181"/>
      <c r="M194" s="181"/>
      <c r="N194" s="347"/>
      <c r="O194" s="181"/>
      <c r="P194" s="182"/>
      <c r="Q194" s="182"/>
      <c r="R194" s="183"/>
      <c r="S194" s="171"/>
      <c r="T194" s="171"/>
      <c r="U194" s="171"/>
    </row>
    <row r="195" spans="1:21" x14ac:dyDescent="0.2">
      <c r="A195" s="181"/>
      <c r="B195" s="181"/>
      <c r="C195" s="181"/>
      <c r="D195" s="181"/>
      <c r="E195" s="181"/>
      <c r="F195" s="181"/>
      <c r="G195" s="181"/>
      <c r="H195" s="181"/>
      <c r="I195" s="181"/>
      <c r="J195" s="181"/>
      <c r="K195" s="181"/>
      <c r="L195" s="181"/>
      <c r="M195" s="181"/>
      <c r="N195" s="347"/>
      <c r="O195" s="181"/>
      <c r="P195" s="182"/>
      <c r="Q195" s="182"/>
      <c r="R195" s="183"/>
      <c r="S195" s="171"/>
      <c r="T195" s="171"/>
      <c r="U195" s="171"/>
    </row>
    <row r="196" spans="1:21" x14ac:dyDescent="0.2">
      <c r="A196" s="181"/>
      <c r="B196" s="181"/>
      <c r="C196" s="181"/>
      <c r="D196" s="181"/>
      <c r="E196" s="181"/>
      <c r="F196" s="181"/>
      <c r="G196" s="181"/>
      <c r="H196" s="181"/>
      <c r="I196" s="181"/>
      <c r="J196" s="181"/>
      <c r="K196" s="181"/>
      <c r="L196" s="181"/>
      <c r="M196" s="181"/>
      <c r="N196" s="347"/>
      <c r="O196" s="181"/>
      <c r="P196" s="182"/>
      <c r="Q196" s="182"/>
      <c r="R196" s="183"/>
      <c r="S196" s="171"/>
      <c r="T196" s="171"/>
      <c r="U196" s="171"/>
    </row>
    <row r="197" spans="1:21" x14ac:dyDescent="0.2">
      <c r="A197" s="181"/>
      <c r="B197" s="181"/>
      <c r="C197" s="181"/>
      <c r="D197" s="181"/>
      <c r="E197" s="181"/>
      <c r="F197" s="181"/>
      <c r="G197" s="181"/>
      <c r="H197" s="181"/>
      <c r="I197" s="181"/>
      <c r="J197" s="181"/>
      <c r="K197" s="181"/>
      <c r="L197" s="181"/>
      <c r="M197" s="181"/>
      <c r="N197" s="347"/>
      <c r="O197" s="181"/>
      <c r="P197" s="182"/>
      <c r="Q197" s="182"/>
      <c r="R197" s="183"/>
      <c r="S197" s="171"/>
      <c r="T197" s="171"/>
      <c r="U197" s="171"/>
    </row>
    <row r="198" spans="1:21" x14ac:dyDescent="0.2">
      <c r="A198" s="181"/>
      <c r="B198" s="181"/>
      <c r="C198" s="181"/>
      <c r="D198" s="181"/>
      <c r="E198" s="181"/>
      <c r="F198" s="181"/>
      <c r="G198" s="181"/>
      <c r="H198" s="181"/>
      <c r="I198" s="181"/>
      <c r="J198" s="181"/>
      <c r="K198" s="181"/>
      <c r="L198" s="181"/>
      <c r="M198" s="181"/>
      <c r="N198" s="347"/>
      <c r="O198" s="181"/>
      <c r="P198" s="182"/>
      <c r="Q198" s="182"/>
      <c r="R198" s="183"/>
      <c r="S198" s="171"/>
      <c r="T198" s="171"/>
      <c r="U198" s="171"/>
    </row>
    <row r="199" spans="1:21" x14ac:dyDescent="0.2">
      <c r="A199" s="181"/>
      <c r="B199" s="181"/>
      <c r="C199" s="181"/>
      <c r="D199" s="181"/>
      <c r="E199" s="181"/>
      <c r="F199" s="181"/>
      <c r="G199" s="181"/>
      <c r="H199" s="181"/>
      <c r="I199" s="181"/>
      <c r="J199" s="181"/>
      <c r="K199" s="181"/>
      <c r="L199" s="181"/>
      <c r="M199" s="181"/>
      <c r="N199" s="347"/>
      <c r="O199" s="181"/>
      <c r="P199" s="182"/>
      <c r="Q199" s="182"/>
      <c r="R199" s="183"/>
      <c r="S199" s="171"/>
      <c r="T199" s="171"/>
      <c r="U199" s="171"/>
    </row>
    <row r="200" spans="1:21" x14ac:dyDescent="0.2">
      <c r="A200" s="181"/>
      <c r="B200" s="181"/>
      <c r="C200" s="181"/>
      <c r="D200" s="181"/>
      <c r="E200" s="181"/>
      <c r="F200" s="181"/>
      <c r="G200" s="181"/>
      <c r="H200" s="181"/>
      <c r="I200" s="181"/>
      <c r="J200" s="181"/>
      <c r="K200" s="181"/>
      <c r="L200" s="181"/>
      <c r="M200" s="181"/>
      <c r="N200" s="347"/>
      <c r="O200" s="181"/>
      <c r="P200" s="182"/>
      <c r="Q200" s="182"/>
      <c r="R200" s="183"/>
      <c r="S200" s="171"/>
      <c r="T200" s="171"/>
      <c r="U200" s="171"/>
    </row>
    <row r="201" spans="1:21" x14ac:dyDescent="0.2">
      <c r="A201" s="181"/>
      <c r="B201" s="181"/>
      <c r="C201" s="181"/>
      <c r="D201" s="181"/>
      <c r="E201" s="181"/>
      <c r="F201" s="181"/>
      <c r="G201" s="181"/>
      <c r="H201" s="181"/>
      <c r="I201" s="181"/>
      <c r="J201" s="181"/>
      <c r="K201" s="181"/>
      <c r="L201" s="181"/>
      <c r="M201" s="181"/>
      <c r="N201" s="347"/>
      <c r="O201" s="181"/>
      <c r="P201" s="182"/>
      <c r="Q201" s="182"/>
      <c r="R201" s="183"/>
      <c r="S201" s="171"/>
      <c r="T201" s="171"/>
      <c r="U201" s="171"/>
    </row>
    <row r="202" spans="1:21" x14ac:dyDescent="0.2">
      <c r="A202" s="181"/>
      <c r="B202" s="181"/>
      <c r="C202" s="181"/>
      <c r="D202" s="181"/>
      <c r="E202" s="181"/>
      <c r="F202" s="181"/>
      <c r="G202" s="181"/>
      <c r="H202" s="181"/>
      <c r="I202" s="181"/>
      <c r="J202" s="181"/>
      <c r="K202" s="181"/>
      <c r="L202" s="181"/>
      <c r="M202" s="181"/>
      <c r="N202" s="347"/>
      <c r="O202" s="181"/>
      <c r="P202" s="182"/>
      <c r="Q202" s="182"/>
      <c r="R202" s="183"/>
      <c r="S202" s="171"/>
      <c r="T202" s="171"/>
      <c r="U202" s="171"/>
    </row>
    <row r="203" spans="1:21" x14ac:dyDescent="0.2">
      <c r="A203" s="181"/>
      <c r="B203" s="181"/>
      <c r="C203" s="181"/>
      <c r="D203" s="181"/>
      <c r="E203" s="181"/>
      <c r="F203" s="181"/>
      <c r="G203" s="181"/>
      <c r="H203" s="181"/>
      <c r="I203" s="181"/>
      <c r="J203" s="181"/>
      <c r="K203" s="181"/>
      <c r="L203" s="181"/>
      <c r="M203" s="181"/>
      <c r="N203" s="347"/>
      <c r="O203" s="181"/>
      <c r="P203" s="182"/>
      <c r="Q203" s="182"/>
      <c r="R203" s="183"/>
      <c r="S203" s="171"/>
      <c r="T203" s="171"/>
      <c r="U203" s="171"/>
    </row>
    <row r="204" spans="1:21" x14ac:dyDescent="0.2">
      <c r="A204" s="181"/>
      <c r="B204" s="181"/>
      <c r="C204" s="181"/>
      <c r="D204" s="181"/>
      <c r="E204" s="181"/>
      <c r="F204" s="181"/>
      <c r="G204" s="181"/>
      <c r="H204" s="181"/>
      <c r="I204" s="181"/>
      <c r="J204" s="181"/>
      <c r="K204" s="181"/>
      <c r="L204" s="181"/>
      <c r="M204" s="181"/>
      <c r="N204" s="347"/>
      <c r="O204" s="181"/>
      <c r="P204" s="182"/>
      <c r="Q204" s="182"/>
      <c r="R204" s="183"/>
      <c r="S204" s="171"/>
      <c r="T204" s="171"/>
      <c r="U204" s="171"/>
    </row>
    <row r="205" spans="1:21" x14ac:dyDescent="0.2">
      <c r="A205" s="181"/>
      <c r="B205" s="181"/>
      <c r="C205" s="181"/>
      <c r="D205" s="181"/>
      <c r="E205" s="181"/>
      <c r="F205" s="181"/>
      <c r="G205" s="181"/>
      <c r="H205" s="181"/>
      <c r="I205" s="181"/>
      <c r="J205" s="181"/>
      <c r="K205" s="181"/>
      <c r="L205" s="181"/>
      <c r="M205" s="181"/>
      <c r="N205" s="347"/>
      <c r="O205" s="181"/>
      <c r="P205" s="182"/>
      <c r="Q205" s="182"/>
      <c r="R205" s="183"/>
      <c r="S205" s="171"/>
      <c r="T205" s="171"/>
      <c r="U205" s="171"/>
    </row>
    <row r="206" spans="1:21" x14ac:dyDescent="0.2">
      <c r="A206" s="181"/>
      <c r="B206" s="181"/>
      <c r="C206" s="181"/>
      <c r="D206" s="181"/>
      <c r="E206" s="181"/>
      <c r="F206" s="181"/>
      <c r="G206" s="181"/>
      <c r="H206" s="181"/>
      <c r="I206" s="181"/>
      <c r="J206" s="181"/>
      <c r="K206" s="181"/>
      <c r="L206" s="181"/>
      <c r="M206" s="181"/>
      <c r="N206" s="347"/>
      <c r="O206" s="181"/>
      <c r="P206" s="182"/>
      <c r="Q206" s="182"/>
      <c r="R206" s="183"/>
      <c r="S206" s="171"/>
      <c r="T206" s="171"/>
      <c r="U206" s="171"/>
    </row>
    <row r="207" spans="1:21" x14ac:dyDescent="0.2">
      <c r="A207" s="181"/>
      <c r="B207" s="181"/>
      <c r="C207" s="181"/>
      <c r="D207" s="181"/>
      <c r="E207" s="181"/>
      <c r="F207" s="181"/>
      <c r="G207" s="181"/>
      <c r="H207" s="181"/>
      <c r="I207" s="181"/>
      <c r="J207" s="181"/>
      <c r="K207" s="181"/>
      <c r="L207" s="181"/>
      <c r="M207" s="181"/>
      <c r="N207" s="347"/>
      <c r="O207" s="181"/>
      <c r="P207" s="182"/>
      <c r="Q207" s="182"/>
      <c r="R207" s="183"/>
      <c r="S207" s="171"/>
      <c r="T207" s="171"/>
      <c r="U207" s="171"/>
    </row>
    <row r="208" spans="1:21" x14ac:dyDescent="0.2">
      <c r="A208" s="181"/>
      <c r="B208" s="181"/>
      <c r="C208" s="181"/>
      <c r="D208" s="181"/>
      <c r="E208" s="181"/>
      <c r="F208" s="181"/>
      <c r="G208" s="181"/>
      <c r="H208" s="181"/>
      <c r="I208" s="181"/>
      <c r="J208" s="181"/>
      <c r="K208" s="181"/>
      <c r="L208" s="181"/>
      <c r="M208" s="181"/>
      <c r="N208" s="347"/>
      <c r="O208" s="181"/>
      <c r="P208" s="182"/>
      <c r="Q208" s="182"/>
      <c r="R208" s="183"/>
      <c r="S208" s="171"/>
      <c r="T208" s="171"/>
      <c r="U208" s="171"/>
    </row>
    <row r="209" spans="1:21" x14ac:dyDescent="0.2">
      <c r="A209" s="181"/>
      <c r="B209" s="181"/>
      <c r="C209" s="181"/>
      <c r="D209" s="181"/>
      <c r="E209" s="181"/>
      <c r="F209" s="181"/>
      <c r="G209" s="181"/>
      <c r="H209" s="181"/>
      <c r="I209" s="181"/>
      <c r="J209" s="181"/>
      <c r="K209" s="181"/>
      <c r="L209" s="181"/>
      <c r="M209" s="181"/>
      <c r="N209" s="347"/>
      <c r="O209" s="181"/>
      <c r="P209" s="182"/>
      <c r="Q209" s="182"/>
      <c r="R209" s="183"/>
      <c r="S209" s="171"/>
      <c r="T209" s="171"/>
      <c r="U209" s="171"/>
    </row>
    <row r="210" spans="1:21" x14ac:dyDescent="0.2">
      <c r="A210" s="181"/>
      <c r="B210" s="181"/>
      <c r="C210" s="181"/>
      <c r="D210" s="181"/>
      <c r="E210" s="181"/>
      <c r="F210" s="181"/>
      <c r="G210" s="181"/>
      <c r="H210" s="181"/>
      <c r="I210" s="181"/>
      <c r="J210" s="181"/>
      <c r="K210" s="181"/>
      <c r="L210" s="181"/>
      <c r="M210" s="181"/>
      <c r="N210" s="347"/>
      <c r="O210" s="181"/>
      <c r="P210" s="182"/>
      <c r="Q210" s="182"/>
      <c r="R210" s="183"/>
      <c r="S210" s="171"/>
      <c r="T210" s="171"/>
      <c r="U210" s="171"/>
    </row>
    <row r="211" spans="1:21" x14ac:dyDescent="0.2">
      <c r="A211" s="181"/>
      <c r="B211" s="181"/>
      <c r="C211" s="181"/>
      <c r="D211" s="181"/>
      <c r="E211" s="181"/>
      <c r="F211" s="181"/>
      <c r="G211" s="181"/>
      <c r="H211" s="181"/>
      <c r="I211" s="181"/>
      <c r="J211" s="181"/>
      <c r="K211" s="181"/>
      <c r="L211" s="181"/>
      <c r="M211" s="181"/>
      <c r="N211" s="347"/>
      <c r="O211" s="181"/>
      <c r="P211" s="182"/>
      <c r="Q211" s="182"/>
      <c r="R211" s="183"/>
      <c r="S211" s="171"/>
      <c r="T211" s="171"/>
      <c r="U211" s="171"/>
    </row>
    <row r="212" spans="1:21" x14ac:dyDescent="0.2">
      <c r="A212" s="181"/>
      <c r="B212" s="181"/>
      <c r="C212" s="181"/>
      <c r="D212" s="181"/>
      <c r="E212" s="181"/>
      <c r="F212" s="181"/>
      <c r="G212" s="181"/>
      <c r="H212" s="181"/>
      <c r="I212" s="181"/>
      <c r="J212" s="181"/>
      <c r="K212" s="181"/>
      <c r="L212" s="181"/>
      <c r="M212" s="181"/>
      <c r="N212" s="347"/>
      <c r="O212" s="181"/>
      <c r="P212" s="182"/>
      <c r="Q212" s="182"/>
      <c r="R212" s="183"/>
      <c r="S212" s="171"/>
      <c r="T212" s="171"/>
      <c r="U212" s="171"/>
    </row>
    <row r="213" spans="1:21" x14ac:dyDescent="0.2">
      <c r="A213" s="181"/>
      <c r="B213" s="181"/>
      <c r="C213" s="181"/>
      <c r="D213" s="181"/>
      <c r="E213" s="181"/>
      <c r="F213" s="181"/>
      <c r="G213" s="181"/>
      <c r="H213" s="181"/>
      <c r="I213" s="181"/>
      <c r="J213" s="181"/>
      <c r="K213" s="181"/>
      <c r="L213" s="181"/>
      <c r="M213" s="181"/>
      <c r="N213" s="347"/>
      <c r="O213" s="181"/>
      <c r="P213" s="182"/>
      <c r="Q213" s="182"/>
      <c r="R213" s="183"/>
      <c r="S213" s="171"/>
      <c r="T213" s="171"/>
      <c r="U213" s="171"/>
    </row>
    <row r="214" spans="1:21" x14ac:dyDescent="0.2">
      <c r="A214" s="181"/>
      <c r="B214" s="181"/>
      <c r="C214" s="181"/>
      <c r="D214" s="181"/>
      <c r="E214" s="181"/>
      <c r="F214" s="181"/>
      <c r="G214" s="181"/>
      <c r="H214" s="181"/>
      <c r="I214" s="181"/>
      <c r="J214" s="181"/>
      <c r="K214" s="181"/>
      <c r="L214" s="181"/>
      <c r="M214" s="181"/>
      <c r="N214" s="347"/>
      <c r="O214" s="181"/>
      <c r="P214" s="182"/>
      <c r="Q214" s="182"/>
      <c r="R214" s="183"/>
      <c r="S214" s="171"/>
      <c r="T214" s="171"/>
      <c r="U214" s="171"/>
    </row>
    <row r="215" spans="1:21" x14ac:dyDescent="0.2">
      <c r="A215" s="181"/>
      <c r="B215" s="181"/>
      <c r="C215" s="181"/>
      <c r="D215" s="181"/>
      <c r="E215" s="181"/>
      <c r="F215" s="181"/>
      <c r="G215" s="181"/>
      <c r="H215" s="181"/>
      <c r="I215" s="181"/>
      <c r="J215" s="181"/>
      <c r="K215" s="181"/>
      <c r="L215" s="181"/>
      <c r="M215" s="181"/>
      <c r="N215" s="347"/>
      <c r="O215" s="181"/>
      <c r="P215" s="182"/>
      <c r="Q215" s="182"/>
      <c r="R215" s="183"/>
      <c r="S215" s="171"/>
      <c r="T215" s="171"/>
      <c r="U215" s="171"/>
    </row>
    <row r="216" spans="1:21" x14ac:dyDescent="0.2">
      <c r="A216" s="181"/>
      <c r="B216" s="181"/>
      <c r="C216" s="181"/>
      <c r="D216" s="181"/>
      <c r="E216" s="181"/>
      <c r="F216" s="181"/>
      <c r="G216" s="181"/>
      <c r="H216" s="181"/>
      <c r="I216" s="181"/>
      <c r="J216" s="181"/>
      <c r="K216" s="181"/>
      <c r="L216" s="181"/>
      <c r="M216" s="181"/>
      <c r="N216" s="347"/>
      <c r="O216" s="181"/>
      <c r="P216" s="182"/>
      <c r="Q216" s="182"/>
      <c r="R216" s="183"/>
      <c r="S216" s="171"/>
      <c r="T216" s="171"/>
      <c r="U216" s="171"/>
    </row>
    <row r="217" spans="1:21" x14ac:dyDescent="0.2">
      <c r="A217" s="181"/>
      <c r="B217" s="181"/>
      <c r="C217" s="181"/>
      <c r="D217" s="181"/>
      <c r="E217" s="181"/>
      <c r="F217" s="181"/>
      <c r="G217" s="181"/>
      <c r="H217" s="181"/>
      <c r="I217" s="181"/>
      <c r="J217" s="181"/>
      <c r="K217" s="181"/>
      <c r="L217" s="181"/>
      <c r="M217" s="181"/>
      <c r="N217" s="347"/>
      <c r="O217" s="181"/>
      <c r="P217" s="182"/>
      <c r="Q217" s="182"/>
      <c r="R217" s="183"/>
      <c r="S217" s="171"/>
      <c r="T217" s="171"/>
      <c r="U217" s="171"/>
    </row>
    <row r="218" spans="1:21" x14ac:dyDescent="0.2">
      <c r="A218" s="181"/>
      <c r="B218" s="181"/>
      <c r="C218" s="181"/>
      <c r="D218" s="181"/>
      <c r="E218" s="181"/>
      <c r="F218" s="181"/>
      <c r="G218" s="181"/>
      <c r="H218" s="181"/>
      <c r="I218" s="181"/>
      <c r="J218" s="181"/>
      <c r="K218" s="181"/>
      <c r="L218" s="181"/>
      <c r="M218" s="181"/>
      <c r="N218" s="347"/>
      <c r="O218" s="181"/>
      <c r="P218" s="182"/>
      <c r="Q218" s="182"/>
      <c r="R218" s="183"/>
      <c r="S218" s="171"/>
      <c r="T218" s="171"/>
      <c r="U218" s="171"/>
    </row>
    <row r="219" spans="1:21" x14ac:dyDescent="0.2">
      <c r="A219" s="181"/>
      <c r="B219" s="181"/>
      <c r="C219" s="181"/>
      <c r="D219" s="181"/>
      <c r="E219" s="181"/>
      <c r="F219" s="181"/>
      <c r="G219" s="181"/>
      <c r="H219" s="181"/>
      <c r="I219" s="181"/>
      <c r="J219" s="181"/>
      <c r="K219" s="181"/>
      <c r="L219" s="181"/>
      <c r="M219" s="181"/>
      <c r="N219" s="347"/>
      <c r="O219" s="181"/>
      <c r="P219" s="182"/>
      <c r="Q219" s="182"/>
      <c r="R219" s="183"/>
      <c r="S219" s="171"/>
      <c r="T219" s="171"/>
      <c r="U219" s="171"/>
    </row>
    <row r="220" spans="1:21" x14ac:dyDescent="0.2">
      <c r="A220" s="181"/>
      <c r="B220" s="181"/>
      <c r="C220" s="181"/>
      <c r="D220" s="181"/>
      <c r="E220" s="181"/>
      <c r="F220" s="181"/>
      <c r="G220" s="181"/>
      <c r="H220" s="181"/>
      <c r="I220" s="181"/>
      <c r="J220" s="181"/>
      <c r="K220" s="181"/>
      <c r="L220" s="181"/>
      <c r="M220" s="181"/>
      <c r="N220" s="347"/>
      <c r="O220" s="181"/>
      <c r="P220" s="182"/>
      <c r="Q220" s="182"/>
      <c r="R220" s="183"/>
      <c r="S220" s="171"/>
      <c r="T220" s="171"/>
      <c r="U220" s="171"/>
    </row>
    <row r="221" spans="1:21" x14ac:dyDescent="0.2">
      <c r="A221" s="181"/>
      <c r="B221" s="181"/>
      <c r="C221" s="181"/>
      <c r="D221" s="181"/>
      <c r="E221" s="181"/>
      <c r="F221" s="181"/>
      <c r="G221" s="181"/>
      <c r="H221" s="181"/>
      <c r="I221" s="181"/>
      <c r="J221" s="181"/>
      <c r="K221" s="181"/>
      <c r="L221" s="181"/>
      <c r="M221" s="181"/>
      <c r="N221" s="347"/>
      <c r="O221" s="181"/>
      <c r="P221" s="182"/>
      <c r="Q221" s="182"/>
      <c r="R221" s="183"/>
      <c r="S221" s="171"/>
      <c r="T221" s="171"/>
      <c r="U221" s="171"/>
    </row>
    <row r="222" spans="1:21" x14ac:dyDescent="0.2">
      <c r="A222" s="181"/>
      <c r="B222" s="181"/>
      <c r="C222" s="181"/>
      <c r="D222" s="181"/>
      <c r="E222" s="181"/>
      <c r="F222" s="181"/>
      <c r="G222" s="181"/>
      <c r="H222" s="181"/>
      <c r="I222" s="181"/>
      <c r="J222" s="181"/>
      <c r="K222" s="181"/>
      <c r="L222" s="181"/>
      <c r="M222" s="181"/>
      <c r="N222" s="347"/>
      <c r="O222" s="181"/>
      <c r="P222" s="182"/>
      <c r="Q222" s="182"/>
      <c r="R222" s="183"/>
      <c r="S222" s="171"/>
      <c r="T222" s="171"/>
      <c r="U222" s="171"/>
    </row>
    <row r="223" spans="1:21" x14ac:dyDescent="0.2">
      <c r="A223" s="181"/>
      <c r="B223" s="181"/>
      <c r="C223" s="181"/>
      <c r="D223" s="181"/>
      <c r="E223" s="181"/>
      <c r="F223" s="181"/>
      <c r="G223" s="181"/>
      <c r="H223" s="181"/>
      <c r="I223" s="181"/>
      <c r="J223" s="181"/>
      <c r="K223" s="181"/>
      <c r="L223" s="181"/>
      <c r="M223" s="181"/>
      <c r="N223" s="347"/>
      <c r="O223" s="181"/>
      <c r="P223" s="182"/>
      <c r="Q223" s="182"/>
      <c r="R223" s="183"/>
      <c r="S223" s="171"/>
      <c r="T223" s="171"/>
      <c r="U223" s="171"/>
    </row>
    <row r="224" spans="1:21" x14ac:dyDescent="0.2">
      <c r="A224" s="181"/>
      <c r="B224" s="181"/>
      <c r="C224" s="181"/>
      <c r="D224" s="181"/>
      <c r="E224" s="181"/>
      <c r="F224" s="181"/>
      <c r="G224" s="181"/>
      <c r="H224" s="181"/>
      <c r="I224" s="181"/>
      <c r="J224" s="181"/>
      <c r="K224" s="181"/>
      <c r="L224" s="181"/>
      <c r="M224" s="181"/>
      <c r="N224" s="347"/>
      <c r="O224" s="181"/>
      <c r="P224" s="182"/>
      <c r="Q224" s="182"/>
      <c r="R224" s="183"/>
      <c r="S224" s="171"/>
      <c r="T224" s="171"/>
      <c r="U224" s="171"/>
    </row>
    <row r="225" spans="1:21" x14ac:dyDescent="0.2">
      <c r="A225" s="181"/>
      <c r="B225" s="181"/>
      <c r="C225" s="181"/>
      <c r="D225" s="181"/>
      <c r="E225" s="181"/>
      <c r="F225" s="181"/>
      <c r="G225" s="181"/>
      <c r="H225" s="181"/>
      <c r="I225" s="181"/>
      <c r="J225" s="181"/>
      <c r="K225" s="181"/>
      <c r="L225" s="181"/>
      <c r="M225" s="181"/>
      <c r="N225" s="347"/>
      <c r="O225" s="181"/>
      <c r="P225" s="182"/>
      <c r="Q225" s="182"/>
      <c r="R225" s="183"/>
      <c r="S225" s="171"/>
      <c r="T225" s="171"/>
      <c r="U225" s="171"/>
    </row>
    <row r="226" spans="1:21" x14ac:dyDescent="0.2">
      <c r="A226" s="181"/>
      <c r="B226" s="181"/>
      <c r="C226" s="181"/>
      <c r="D226" s="181"/>
      <c r="E226" s="181"/>
      <c r="F226" s="181"/>
      <c r="G226" s="181"/>
      <c r="H226" s="181"/>
      <c r="I226" s="181"/>
      <c r="J226" s="181"/>
      <c r="K226" s="181"/>
      <c r="L226" s="181"/>
      <c r="M226" s="181"/>
      <c r="N226" s="347"/>
      <c r="O226" s="181"/>
      <c r="P226" s="182"/>
      <c r="Q226" s="182"/>
      <c r="R226" s="183"/>
      <c r="S226" s="171"/>
      <c r="T226" s="171"/>
      <c r="U226" s="171"/>
    </row>
    <row r="227" spans="1:21" x14ac:dyDescent="0.2">
      <c r="A227" s="181"/>
      <c r="B227" s="181"/>
      <c r="C227" s="181"/>
      <c r="D227" s="181"/>
      <c r="E227" s="181"/>
      <c r="F227" s="181"/>
      <c r="G227" s="181"/>
      <c r="H227" s="181"/>
      <c r="I227" s="181"/>
      <c r="J227" s="181"/>
      <c r="K227" s="181"/>
      <c r="L227" s="181"/>
      <c r="M227" s="181"/>
      <c r="N227" s="347"/>
      <c r="O227" s="181"/>
      <c r="P227" s="182"/>
      <c r="Q227" s="182"/>
      <c r="R227" s="183"/>
      <c r="S227" s="171"/>
      <c r="T227" s="171"/>
      <c r="U227" s="171"/>
    </row>
    <row r="228" spans="1:21" x14ac:dyDescent="0.2">
      <c r="A228" s="181"/>
      <c r="B228" s="181"/>
      <c r="C228" s="181"/>
      <c r="D228" s="181"/>
      <c r="E228" s="181"/>
      <c r="F228" s="181"/>
      <c r="G228" s="181"/>
      <c r="H228" s="181"/>
      <c r="I228" s="181"/>
      <c r="J228" s="181"/>
      <c r="K228" s="181"/>
      <c r="L228" s="181"/>
      <c r="M228" s="181"/>
      <c r="N228" s="347"/>
      <c r="O228" s="181"/>
      <c r="P228" s="182"/>
      <c r="Q228" s="182"/>
      <c r="R228" s="183"/>
      <c r="S228" s="171"/>
      <c r="T228" s="171"/>
      <c r="U228" s="171"/>
    </row>
    <row r="229" spans="1:21" x14ac:dyDescent="0.2">
      <c r="A229" s="181"/>
      <c r="B229" s="181"/>
      <c r="C229" s="181"/>
      <c r="D229" s="181"/>
      <c r="E229" s="181"/>
      <c r="F229" s="181"/>
      <c r="G229" s="181"/>
      <c r="H229" s="181"/>
      <c r="I229" s="181"/>
      <c r="J229" s="181"/>
      <c r="K229" s="181"/>
      <c r="L229" s="181"/>
      <c r="M229" s="181"/>
      <c r="N229" s="347"/>
      <c r="O229" s="181"/>
      <c r="P229" s="182"/>
      <c r="Q229" s="182"/>
      <c r="R229" s="183"/>
      <c r="S229" s="171"/>
      <c r="T229" s="171"/>
      <c r="U229" s="171"/>
    </row>
    <row r="230" spans="1:21" x14ac:dyDescent="0.2">
      <c r="A230" s="181"/>
      <c r="B230" s="181"/>
      <c r="C230" s="181"/>
      <c r="D230" s="181"/>
      <c r="E230" s="181"/>
      <c r="F230" s="181"/>
      <c r="G230" s="181"/>
      <c r="H230" s="181"/>
      <c r="I230" s="181"/>
      <c r="J230" s="181"/>
      <c r="K230" s="181"/>
      <c r="L230" s="181"/>
      <c r="M230" s="181"/>
      <c r="N230" s="347"/>
      <c r="O230" s="181"/>
      <c r="P230" s="182"/>
      <c r="Q230" s="182"/>
      <c r="R230" s="183"/>
      <c r="S230" s="171"/>
      <c r="T230" s="171"/>
      <c r="U230" s="171"/>
    </row>
    <row r="231" spans="1:21" x14ac:dyDescent="0.2">
      <c r="A231" s="181"/>
      <c r="B231" s="181"/>
      <c r="C231" s="181"/>
      <c r="D231" s="181"/>
      <c r="E231" s="181"/>
      <c r="F231" s="181"/>
      <c r="G231" s="181"/>
      <c r="H231" s="181"/>
      <c r="I231" s="181"/>
      <c r="J231" s="181"/>
      <c r="K231" s="181"/>
      <c r="L231" s="181"/>
      <c r="M231" s="181"/>
      <c r="N231" s="347"/>
      <c r="O231" s="181"/>
      <c r="P231" s="182"/>
      <c r="Q231" s="182"/>
      <c r="R231" s="183"/>
      <c r="S231" s="171"/>
      <c r="T231" s="171"/>
      <c r="U231" s="171"/>
    </row>
    <row r="232" spans="1:21" x14ac:dyDescent="0.2">
      <c r="A232" s="181"/>
      <c r="B232" s="181"/>
      <c r="C232" s="181"/>
      <c r="D232" s="181"/>
      <c r="E232" s="181"/>
      <c r="F232" s="181"/>
      <c r="G232" s="181"/>
      <c r="H232" s="181"/>
      <c r="I232" s="181"/>
      <c r="J232" s="181"/>
      <c r="K232" s="181"/>
      <c r="L232" s="181"/>
      <c r="M232" s="181"/>
      <c r="N232" s="347"/>
      <c r="O232" s="181"/>
      <c r="P232" s="182"/>
      <c r="Q232" s="182"/>
      <c r="R232" s="183"/>
      <c r="S232" s="171"/>
      <c r="T232" s="171"/>
      <c r="U232" s="171"/>
    </row>
    <row r="233" spans="1:21" x14ac:dyDescent="0.2">
      <c r="A233" s="181"/>
      <c r="B233" s="181"/>
      <c r="C233" s="181"/>
      <c r="D233" s="181"/>
      <c r="E233" s="181"/>
      <c r="F233" s="181"/>
      <c r="G233" s="181"/>
      <c r="H233" s="181"/>
      <c r="I233" s="181"/>
      <c r="J233" s="181"/>
      <c r="K233" s="181"/>
      <c r="L233" s="181"/>
      <c r="M233" s="181"/>
      <c r="N233" s="347"/>
      <c r="O233" s="181"/>
      <c r="P233" s="182"/>
      <c r="Q233" s="182"/>
      <c r="R233" s="183"/>
      <c r="S233" s="171"/>
      <c r="T233" s="171"/>
      <c r="U233" s="171"/>
    </row>
    <row r="234" spans="1:21" x14ac:dyDescent="0.2">
      <c r="A234" s="181"/>
      <c r="B234" s="181"/>
      <c r="C234" s="181"/>
      <c r="D234" s="181"/>
      <c r="E234" s="181"/>
      <c r="F234" s="181"/>
      <c r="G234" s="181"/>
      <c r="H234" s="181"/>
      <c r="I234" s="181"/>
      <c r="J234" s="181"/>
      <c r="K234" s="181"/>
      <c r="L234" s="181"/>
      <c r="M234" s="181"/>
      <c r="N234" s="347"/>
      <c r="O234" s="181"/>
      <c r="P234" s="182"/>
      <c r="Q234" s="182"/>
      <c r="R234" s="183"/>
      <c r="S234" s="171"/>
      <c r="T234" s="171"/>
      <c r="U234" s="171"/>
    </row>
    <row r="235" spans="1:21" x14ac:dyDescent="0.2">
      <c r="A235" s="181"/>
      <c r="B235" s="181"/>
      <c r="C235" s="181"/>
      <c r="D235" s="181"/>
      <c r="E235" s="181"/>
      <c r="F235" s="181"/>
      <c r="G235" s="181"/>
      <c r="H235" s="181"/>
      <c r="I235" s="181"/>
      <c r="J235" s="181"/>
      <c r="K235" s="181"/>
      <c r="L235" s="181"/>
      <c r="M235" s="181"/>
      <c r="N235" s="347"/>
      <c r="O235" s="181"/>
      <c r="P235" s="182"/>
      <c r="Q235" s="182"/>
      <c r="R235" s="183"/>
      <c r="S235" s="171"/>
      <c r="T235" s="171"/>
      <c r="U235" s="171"/>
    </row>
    <row r="236" spans="1:21" x14ac:dyDescent="0.2">
      <c r="A236" s="181"/>
      <c r="B236" s="181"/>
      <c r="C236" s="181"/>
      <c r="D236" s="181"/>
      <c r="E236" s="181"/>
      <c r="F236" s="181"/>
      <c r="G236" s="181"/>
      <c r="H236" s="181"/>
      <c r="I236" s="181"/>
      <c r="J236" s="181"/>
      <c r="K236" s="181"/>
      <c r="L236" s="181"/>
      <c r="M236" s="181"/>
      <c r="N236" s="347"/>
      <c r="O236" s="181"/>
      <c r="P236" s="182"/>
      <c r="Q236" s="182"/>
      <c r="R236" s="183"/>
      <c r="S236" s="171"/>
      <c r="T236" s="171"/>
      <c r="U236" s="171"/>
    </row>
    <row r="237" spans="1:21" x14ac:dyDescent="0.2">
      <c r="A237" s="181"/>
      <c r="B237" s="181"/>
      <c r="C237" s="181"/>
      <c r="D237" s="181"/>
      <c r="E237" s="181"/>
      <c r="F237" s="181"/>
      <c r="G237" s="181"/>
      <c r="H237" s="181"/>
      <c r="I237" s="181"/>
      <c r="J237" s="181"/>
      <c r="K237" s="181"/>
      <c r="L237" s="181"/>
      <c r="M237" s="181"/>
      <c r="N237" s="347"/>
      <c r="O237" s="181"/>
      <c r="P237" s="182"/>
      <c r="Q237" s="182"/>
      <c r="R237" s="183"/>
      <c r="S237" s="171"/>
      <c r="T237" s="171"/>
      <c r="U237" s="171"/>
    </row>
    <row r="238" spans="1:21" x14ac:dyDescent="0.2">
      <c r="A238" s="181"/>
      <c r="B238" s="181"/>
      <c r="C238" s="181"/>
      <c r="D238" s="181"/>
      <c r="E238" s="181"/>
      <c r="F238" s="181"/>
      <c r="G238" s="181"/>
      <c r="H238" s="181"/>
      <c r="I238" s="181"/>
      <c r="J238" s="181"/>
      <c r="K238" s="181"/>
      <c r="L238" s="181"/>
      <c r="M238" s="181"/>
      <c r="N238" s="347"/>
      <c r="O238" s="181"/>
      <c r="P238" s="182"/>
      <c r="Q238" s="182"/>
      <c r="R238" s="183"/>
      <c r="S238" s="171"/>
      <c r="T238" s="171"/>
      <c r="U238" s="171"/>
    </row>
    <row r="239" spans="1:21" x14ac:dyDescent="0.2">
      <c r="A239" s="181"/>
      <c r="B239" s="181"/>
      <c r="C239" s="181"/>
      <c r="D239" s="181"/>
      <c r="E239" s="181"/>
      <c r="F239" s="181"/>
      <c r="G239" s="181"/>
      <c r="H239" s="181"/>
      <c r="I239" s="181"/>
      <c r="J239" s="181"/>
      <c r="K239" s="181"/>
      <c r="L239" s="181"/>
      <c r="M239" s="181"/>
      <c r="N239" s="347"/>
      <c r="O239" s="181"/>
      <c r="P239" s="182"/>
      <c r="Q239" s="182"/>
      <c r="R239" s="183"/>
      <c r="S239" s="171"/>
      <c r="T239" s="171"/>
      <c r="U239" s="171"/>
    </row>
    <row r="240" spans="1:21" x14ac:dyDescent="0.2">
      <c r="A240" s="181"/>
      <c r="B240" s="181"/>
      <c r="C240" s="181"/>
      <c r="D240" s="181"/>
      <c r="E240" s="181"/>
      <c r="F240" s="181"/>
      <c r="G240" s="181"/>
      <c r="H240" s="181"/>
      <c r="I240" s="181"/>
      <c r="J240" s="181"/>
      <c r="K240" s="181"/>
      <c r="L240" s="181"/>
      <c r="M240" s="181"/>
      <c r="N240" s="347"/>
      <c r="O240" s="181"/>
      <c r="P240" s="182"/>
      <c r="Q240" s="182"/>
      <c r="R240" s="183"/>
      <c r="S240" s="171"/>
      <c r="T240" s="171"/>
      <c r="U240" s="171"/>
    </row>
    <row r="241" spans="1:21" x14ac:dyDescent="0.2">
      <c r="A241" s="181"/>
      <c r="B241" s="181"/>
      <c r="C241" s="181"/>
      <c r="D241" s="181"/>
      <c r="E241" s="181"/>
      <c r="F241" s="181"/>
      <c r="G241" s="181"/>
      <c r="H241" s="181"/>
      <c r="I241" s="181"/>
      <c r="J241" s="181"/>
      <c r="K241" s="181"/>
      <c r="L241" s="181"/>
      <c r="M241" s="181"/>
      <c r="N241" s="347"/>
      <c r="O241" s="181"/>
      <c r="P241" s="182"/>
      <c r="Q241" s="182"/>
      <c r="R241" s="183"/>
      <c r="S241" s="171"/>
      <c r="T241" s="171"/>
      <c r="U241" s="171"/>
    </row>
    <row r="242" spans="1:21" x14ac:dyDescent="0.2">
      <c r="A242" s="181"/>
      <c r="B242" s="181"/>
      <c r="C242" s="181"/>
      <c r="D242" s="181"/>
      <c r="E242" s="181"/>
      <c r="F242" s="181"/>
      <c r="G242" s="181"/>
      <c r="H242" s="181"/>
      <c r="I242" s="181"/>
      <c r="J242" s="181"/>
      <c r="K242" s="181"/>
      <c r="L242" s="181"/>
      <c r="M242" s="181"/>
      <c r="N242" s="347"/>
      <c r="O242" s="181"/>
      <c r="P242" s="182"/>
      <c r="Q242" s="182"/>
      <c r="R242" s="183"/>
      <c r="S242" s="171"/>
      <c r="T242" s="171"/>
      <c r="U242" s="171"/>
    </row>
    <row r="243" spans="1:21" x14ac:dyDescent="0.2">
      <c r="A243" s="181"/>
      <c r="B243" s="181"/>
      <c r="C243" s="181"/>
      <c r="D243" s="181"/>
      <c r="E243" s="181"/>
      <c r="F243" s="181"/>
      <c r="G243" s="181"/>
      <c r="H243" s="181"/>
      <c r="I243" s="181"/>
      <c r="J243" s="181"/>
      <c r="K243" s="181"/>
      <c r="L243" s="181"/>
      <c r="M243" s="181"/>
      <c r="N243" s="347"/>
      <c r="O243" s="181"/>
      <c r="P243" s="182"/>
      <c r="Q243" s="182"/>
      <c r="R243" s="183"/>
      <c r="S243" s="171"/>
      <c r="T243" s="171"/>
      <c r="U243" s="171"/>
    </row>
    <row r="244" spans="1:21" x14ac:dyDescent="0.2">
      <c r="A244" s="181"/>
      <c r="B244" s="181"/>
      <c r="C244" s="181"/>
      <c r="D244" s="181"/>
      <c r="E244" s="181"/>
      <c r="F244" s="181"/>
      <c r="G244" s="181"/>
      <c r="H244" s="181"/>
      <c r="I244" s="181"/>
      <c r="J244" s="181"/>
      <c r="K244" s="181"/>
      <c r="L244" s="181"/>
      <c r="M244" s="181"/>
      <c r="N244" s="347"/>
      <c r="O244" s="181"/>
      <c r="P244" s="182"/>
      <c r="Q244" s="182"/>
      <c r="R244" s="183"/>
      <c r="S244" s="171"/>
      <c r="T244" s="171"/>
      <c r="U244" s="171"/>
    </row>
    <row r="245" spans="1:21" x14ac:dyDescent="0.2">
      <c r="A245" s="181"/>
      <c r="B245" s="181"/>
      <c r="C245" s="181"/>
      <c r="D245" s="181"/>
      <c r="E245" s="181"/>
      <c r="F245" s="181"/>
      <c r="G245" s="181"/>
      <c r="H245" s="181"/>
      <c r="I245" s="181"/>
      <c r="J245" s="181"/>
      <c r="K245" s="181"/>
      <c r="L245" s="181"/>
      <c r="M245" s="181"/>
      <c r="N245" s="347"/>
      <c r="O245" s="181"/>
      <c r="P245" s="182"/>
      <c r="Q245" s="182"/>
      <c r="R245" s="183"/>
      <c r="S245" s="171"/>
      <c r="T245" s="171"/>
      <c r="U245" s="171"/>
    </row>
    <row r="246" spans="1:21" x14ac:dyDescent="0.2">
      <c r="A246" s="181"/>
      <c r="B246" s="181"/>
      <c r="C246" s="181"/>
      <c r="D246" s="181"/>
      <c r="E246" s="181"/>
      <c r="F246" s="181"/>
      <c r="G246" s="181"/>
      <c r="H246" s="181"/>
      <c r="I246" s="181"/>
      <c r="J246" s="181"/>
      <c r="K246" s="181"/>
      <c r="L246" s="181"/>
      <c r="M246" s="181"/>
      <c r="N246" s="347"/>
      <c r="O246" s="181"/>
      <c r="P246" s="182"/>
      <c r="Q246" s="182"/>
      <c r="R246" s="183"/>
      <c r="S246" s="171"/>
      <c r="T246" s="171"/>
      <c r="U246" s="171"/>
    </row>
    <row r="247" spans="1:21" x14ac:dyDescent="0.2">
      <c r="A247" s="181"/>
      <c r="B247" s="181"/>
      <c r="C247" s="181"/>
      <c r="D247" s="181"/>
      <c r="E247" s="181"/>
      <c r="F247" s="181"/>
      <c r="G247" s="181"/>
      <c r="H247" s="181"/>
      <c r="I247" s="181"/>
      <c r="J247" s="181"/>
      <c r="K247" s="181"/>
      <c r="L247" s="181"/>
      <c r="M247" s="181"/>
      <c r="N247" s="347"/>
      <c r="O247" s="181"/>
      <c r="P247" s="182"/>
      <c r="Q247" s="182"/>
      <c r="R247" s="183"/>
      <c r="S247" s="171"/>
      <c r="T247" s="171"/>
      <c r="U247" s="171"/>
    </row>
    <row r="248" spans="1:21" x14ac:dyDescent="0.2">
      <c r="A248" s="181"/>
      <c r="B248" s="181"/>
      <c r="C248" s="181"/>
      <c r="D248" s="181"/>
      <c r="E248" s="181"/>
      <c r="F248" s="181"/>
      <c r="G248" s="181"/>
      <c r="H248" s="181"/>
      <c r="I248" s="181"/>
      <c r="J248" s="181"/>
      <c r="K248" s="181"/>
      <c r="L248" s="181"/>
      <c r="M248" s="181"/>
      <c r="N248" s="347"/>
      <c r="O248" s="181"/>
      <c r="P248" s="182"/>
      <c r="Q248" s="182"/>
      <c r="R248" s="183"/>
      <c r="S248" s="171"/>
      <c r="T248" s="171"/>
      <c r="U248" s="171"/>
    </row>
    <row r="249" spans="1:21" x14ac:dyDescent="0.2">
      <c r="A249" s="181"/>
      <c r="B249" s="181"/>
      <c r="C249" s="181"/>
      <c r="D249" s="181"/>
      <c r="E249" s="181"/>
      <c r="F249" s="181"/>
      <c r="G249" s="181"/>
      <c r="H249" s="181"/>
      <c r="I249" s="181"/>
      <c r="J249" s="181"/>
      <c r="K249" s="181"/>
      <c r="L249" s="181"/>
      <c r="M249" s="181"/>
      <c r="N249" s="347"/>
      <c r="O249" s="181"/>
      <c r="P249" s="182"/>
      <c r="Q249" s="182"/>
      <c r="R249" s="183"/>
      <c r="S249" s="171"/>
      <c r="T249" s="171"/>
      <c r="U249" s="171"/>
    </row>
    <row r="250" spans="1:21" x14ac:dyDescent="0.2">
      <c r="A250" s="181"/>
      <c r="B250" s="181"/>
      <c r="C250" s="181"/>
      <c r="D250" s="181"/>
      <c r="E250" s="181"/>
      <c r="F250" s="181"/>
      <c r="G250" s="181"/>
      <c r="H250" s="181"/>
      <c r="I250" s="181"/>
      <c r="J250" s="181"/>
      <c r="K250" s="181"/>
      <c r="L250" s="181"/>
      <c r="M250" s="181"/>
      <c r="N250" s="347"/>
      <c r="O250" s="181"/>
      <c r="P250" s="182"/>
      <c r="Q250" s="182"/>
      <c r="R250" s="183"/>
      <c r="S250" s="171"/>
      <c r="T250" s="171"/>
      <c r="U250" s="171"/>
    </row>
    <row r="251" spans="1:21" x14ac:dyDescent="0.2">
      <c r="A251" s="181"/>
      <c r="B251" s="181"/>
      <c r="C251" s="181"/>
      <c r="D251" s="181"/>
      <c r="E251" s="181"/>
      <c r="F251" s="181"/>
      <c r="G251" s="181"/>
      <c r="H251" s="181"/>
      <c r="I251" s="181"/>
      <c r="J251" s="181"/>
      <c r="K251" s="181"/>
      <c r="L251" s="181"/>
      <c r="M251" s="181"/>
      <c r="N251" s="347"/>
      <c r="O251" s="181"/>
      <c r="P251" s="182"/>
      <c r="Q251" s="182"/>
      <c r="R251" s="183"/>
      <c r="S251" s="171"/>
      <c r="T251" s="171"/>
      <c r="U251" s="171"/>
    </row>
    <row r="252" spans="1:21" x14ac:dyDescent="0.2">
      <c r="A252" s="181"/>
      <c r="B252" s="181"/>
      <c r="C252" s="181"/>
      <c r="D252" s="181"/>
      <c r="E252" s="181"/>
      <c r="F252" s="181"/>
      <c r="G252" s="181"/>
      <c r="H252" s="181"/>
      <c r="I252" s="181"/>
      <c r="J252" s="181"/>
      <c r="K252" s="181"/>
      <c r="L252" s="181"/>
      <c r="M252" s="181"/>
      <c r="N252" s="347"/>
      <c r="O252" s="181"/>
      <c r="P252" s="182"/>
      <c r="Q252" s="182"/>
      <c r="R252" s="183"/>
      <c r="S252" s="171"/>
      <c r="T252" s="171"/>
      <c r="U252" s="171"/>
    </row>
    <row r="253" spans="1:21" x14ac:dyDescent="0.2">
      <c r="A253" s="181"/>
      <c r="B253" s="181"/>
      <c r="C253" s="181"/>
      <c r="D253" s="181"/>
      <c r="E253" s="181"/>
      <c r="F253" s="181"/>
      <c r="G253" s="181"/>
      <c r="H253" s="181"/>
      <c r="I253" s="181"/>
      <c r="J253" s="181"/>
      <c r="K253" s="181"/>
      <c r="L253" s="181"/>
      <c r="M253" s="181"/>
      <c r="N253" s="347"/>
      <c r="O253" s="181"/>
      <c r="P253" s="182"/>
      <c r="Q253" s="182"/>
      <c r="R253" s="183"/>
      <c r="S253" s="171"/>
      <c r="T253" s="171"/>
      <c r="U253" s="171"/>
    </row>
    <row r="254" spans="1:21" x14ac:dyDescent="0.2">
      <c r="A254" s="181"/>
      <c r="B254" s="181"/>
      <c r="C254" s="181"/>
      <c r="D254" s="181"/>
      <c r="E254" s="181"/>
      <c r="F254" s="181"/>
      <c r="G254" s="181"/>
      <c r="H254" s="181"/>
      <c r="I254" s="181"/>
      <c r="J254" s="181"/>
      <c r="K254" s="181"/>
      <c r="L254" s="181"/>
      <c r="M254" s="181"/>
      <c r="N254" s="347"/>
      <c r="O254" s="181"/>
      <c r="P254" s="182"/>
      <c r="Q254" s="182"/>
      <c r="R254" s="183"/>
      <c r="S254" s="171"/>
      <c r="T254" s="171"/>
      <c r="U254" s="171"/>
    </row>
    <row r="255" spans="1:21" x14ac:dyDescent="0.2">
      <c r="A255" s="181"/>
      <c r="B255" s="181"/>
      <c r="C255" s="181"/>
      <c r="D255" s="181"/>
      <c r="E255" s="181"/>
      <c r="F255" s="181"/>
      <c r="G255" s="181"/>
      <c r="H255" s="181"/>
      <c r="I255" s="181"/>
      <c r="J255" s="181"/>
      <c r="K255" s="181"/>
      <c r="L255" s="181"/>
      <c r="M255" s="181"/>
      <c r="N255" s="347"/>
      <c r="O255" s="181"/>
      <c r="P255" s="182"/>
      <c r="Q255" s="182"/>
      <c r="R255" s="183"/>
      <c r="S255" s="171"/>
      <c r="T255" s="171"/>
      <c r="U255" s="171"/>
    </row>
    <row r="256" spans="1:21" x14ac:dyDescent="0.2">
      <c r="A256" s="181"/>
      <c r="B256" s="181"/>
      <c r="C256" s="181"/>
      <c r="D256" s="181"/>
      <c r="E256" s="181"/>
      <c r="F256" s="181"/>
      <c r="G256" s="181"/>
      <c r="H256" s="181"/>
      <c r="I256" s="181"/>
      <c r="J256" s="181"/>
      <c r="K256" s="181"/>
      <c r="L256" s="181"/>
      <c r="M256" s="181"/>
      <c r="N256" s="347"/>
      <c r="O256" s="181"/>
      <c r="P256" s="182"/>
      <c r="Q256" s="182"/>
      <c r="R256" s="183"/>
      <c r="S256" s="171"/>
      <c r="T256" s="171"/>
      <c r="U256" s="171"/>
    </row>
    <row r="257" spans="1:21" x14ac:dyDescent="0.2">
      <c r="A257" s="181"/>
      <c r="B257" s="181"/>
      <c r="C257" s="181"/>
      <c r="D257" s="181"/>
      <c r="E257" s="181"/>
      <c r="F257" s="181"/>
      <c r="G257" s="181"/>
      <c r="H257" s="181"/>
      <c r="I257" s="181"/>
      <c r="J257" s="181"/>
      <c r="K257" s="181"/>
      <c r="L257" s="181"/>
      <c r="M257" s="181"/>
      <c r="N257" s="347"/>
      <c r="O257" s="181"/>
      <c r="P257" s="182"/>
      <c r="Q257" s="182"/>
      <c r="R257" s="183"/>
      <c r="S257" s="171"/>
      <c r="T257" s="171"/>
      <c r="U257" s="171"/>
    </row>
    <row r="258" spans="1:21" x14ac:dyDescent="0.2">
      <c r="A258" s="181"/>
      <c r="B258" s="181"/>
      <c r="C258" s="181"/>
      <c r="D258" s="181"/>
      <c r="E258" s="181"/>
      <c r="F258" s="181"/>
      <c r="G258" s="181"/>
      <c r="H258" s="181"/>
      <c r="I258" s="181"/>
      <c r="J258" s="181"/>
      <c r="K258" s="181"/>
      <c r="L258" s="181"/>
      <c r="M258" s="181"/>
      <c r="N258" s="347"/>
      <c r="O258" s="181"/>
      <c r="P258" s="182"/>
      <c r="Q258" s="182"/>
      <c r="R258" s="183"/>
      <c r="S258" s="171"/>
      <c r="T258" s="171"/>
      <c r="U258" s="171"/>
    </row>
    <row r="259" spans="1:21" x14ac:dyDescent="0.2">
      <c r="A259" s="181"/>
      <c r="B259" s="181"/>
      <c r="C259" s="181"/>
      <c r="D259" s="181"/>
      <c r="E259" s="181"/>
      <c r="F259" s="181"/>
      <c r="G259" s="181"/>
      <c r="H259" s="181"/>
      <c r="I259" s="181"/>
      <c r="J259" s="181"/>
      <c r="K259" s="181"/>
      <c r="L259" s="181"/>
      <c r="M259" s="181"/>
      <c r="N259" s="347"/>
      <c r="O259" s="181"/>
      <c r="P259" s="182"/>
      <c r="Q259" s="182"/>
      <c r="R259" s="183"/>
      <c r="S259" s="171"/>
      <c r="T259" s="171"/>
      <c r="U259" s="171"/>
    </row>
    <row r="260" spans="1:21" x14ac:dyDescent="0.2">
      <c r="A260" s="181"/>
      <c r="B260" s="181"/>
      <c r="C260" s="181"/>
      <c r="D260" s="181"/>
      <c r="E260" s="181"/>
      <c r="F260" s="181"/>
      <c r="G260" s="181"/>
      <c r="H260" s="181"/>
      <c r="I260" s="181"/>
      <c r="J260" s="181"/>
      <c r="K260" s="181"/>
      <c r="L260" s="181"/>
      <c r="M260" s="181"/>
      <c r="N260" s="347"/>
      <c r="O260" s="181"/>
      <c r="P260" s="182"/>
      <c r="Q260" s="182"/>
      <c r="R260" s="183"/>
      <c r="S260" s="171"/>
      <c r="T260" s="171"/>
      <c r="U260" s="171"/>
    </row>
    <row r="261" spans="1:21" x14ac:dyDescent="0.2">
      <c r="A261" s="181"/>
      <c r="B261" s="181"/>
      <c r="C261" s="181"/>
      <c r="D261" s="181"/>
      <c r="E261" s="181"/>
      <c r="F261" s="181"/>
      <c r="G261" s="181"/>
      <c r="H261" s="181"/>
      <c r="I261" s="181"/>
      <c r="J261" s="181"/>
      <c r="K261" s="181"/>
      <c r="L261" s="181"/>
      <c r="M261" s="181"/>
      <c r="N261" s="347"/>
      <c r="O261" s="181"/>
      <c r="P261" s="182"/>
      <c r="Q261" s="182"/>
      <c r="R261" s="183"/>
      <c r="S261" s="171"/>
      <c r="T261" s="171"/>
      <c r="U261" s="171"/>
    </row>
    <row r="262" spans="1:21" x14ac:dyDescent="0.2">
      <c r="A262" s="181"/>
      <c r="B262" s="181"/>
      <c r="C262" s="181"/>
      <c r="D262" s="181"/>
      <c r="E262" s="181"/>
      <c r="F262" s="181"/>
      <c r="G262" s="181"/>
      <c r="H262" s="181"/>
      <c r="I262" s="181"/>
      <c r="J262" s="181"/>
      <c r="K262" s="181"/>
      <c r="L262" s="181"/>
      <c r="M262" s="181"/>
      <c r="N262" s="347"/>
      <c r="O262" s="181"/>
      <c r="P262" s="182"/>
      <c r="Q262" s="182"/>
      <c r="R262" s="183"/>
      <c r="S262" s="171"/>
      <c r="T262" s="171"/>
      <c r="U262" s="171"/>
    </row>
    <row r="263" spans="1:21" x14ac:dyDescent="0.2">
      <c r="A263" s="181"/>
      <c r="B263" s="181"/>
      <c r="C263" s="181"/>
      <c r="D263" s="181"/>
      <c r="E263" s="181"/>
      <c r="F263" s="181"/>
      <c r="G263" s="181"/>
      <c r="H263" s="181"/>
      <c r="I263" s="181"/>
      <c r="J263" s="181"/>
      <c r="K263" s="181"/>
      <c r="L263" s="181"/>
      <c r="M263" s="181"/>
      <c r="N263" s="347"/>
      <c r="O263" s="181"/>
      <c r="P263" s="182"/>
      <c r="Q263" s="182"/>
      <c r="R263" s="183"/>
      <c r="S263" s="171"/>
      <c r="T263" s="171"/>
      <c r="U263" s="171"/>
    </row>
    <row r="264" spans="1:21" x14ac:dyDescent="0.2">
      <c r="A264" s="181"/>
      <c r="B264" s="181"/>
      <c r="C264" s="181"/>
      <c r="D264" s="181"/>
      <c r="E264" s="181"/>
      <c r="F264" s="181"/>
      <c r="G264" s="181"/>
      <c r="H264" s="181"/>
      <c r="I264" s="181"/>
      <c r="J264" s="181"/>
      <c r="K264" s="181"/>
      <c r="L264" s="181"/>
      <c r="M264" s="181"/>
      <c r="N264" s="347"/>
      <c r="O264" s="181"/>
      <c r="P264" s="182"/>
      <c r="Q264" s="182"/>
      <c r="R264" s="183"/>
      <c r="S264" s="171"/>
      <c r="T264" s="171"/>
      <c r="U264" s="171"/>
    </row>
    <row r="265" spans="1:21" x14ac:dyDescent="0.2">
      <c r="A265" s="181"/>
      <c r="B265" s="181"/>
      <c r="C265" s="181"/>
      <c r="D265" s="181"/>
      <c r="E265" s="181"/>
      <c r="F265" s="181"/>
      <c r="G265" s="181"/>
      <c r="H265" s="181"/>
      <c r="I265" s="181"/>
      <c r="J265" s="181"/>
      <c r="K265" s="181"/>
      <c r="L265" s="181"/>
      <c r="M265" s="181"/>
      <c r="N265" s="347"/>
      <c r="O265" s="181"/>
      <c r="P265" s="182"/>
      <c r="Q265" s="182"/>
      <c r="R265" s="183"/>
      <c r="S265" s="171"/>
      <c r="T265" s="171"/>
      <c r="U265" s="171"/>
    </row>
    <row r="266" spans="1:21" x14ac:dyDescent="0.2">
      <c r="A266" s="181"/>
      <c r="B266" s="181"/>
      <c r="C266" s="181"/>
      <c r="D266" s="181"/>
      <c r="E266" s="181"/>
      <c r="F266" s="181"/>
      <c r="G266" s="181"/>
      <c r="H266" s="181"/>
      <c r="I266" s="181"/>
      <c r="J266" s="181"/>
      <c r="K266" s="181"/>
      <c r="L266" s="181"/>
      <c r="M266" s="181"/>
      <c r="N266" s="347"/>
      <c r="O266" s="181"/>
      <c r="P266" s="182"/>
      <c r="Q266" s="182"/>
      <c r="R266" s="183"/>
      <c r="S266" s="171"/>
      <c r="T266" s="171"/>
      <c r="U266" s="171"/>
    </row>
    <row r="267" spans="1:21" x14ac:dyDescent="0.2">
      <c r="A267" s="181"/>
      <c r="B267" s="181"/>
      <c r="C267" s="181"/>
      <c r="D267" s="181"/>
      <c r="E267" s="181"/>
      <c r="F267" s="181"/>
      <c r="G267" s="181"/>
      <c r="H267" s="181"/>
      <c r="I267" s="181"/>
      <c r="J267" s="181"/>
      <c r="K267" s="181"/>
      <c r="L267" s="181"/>
      <c r="M267" s="181"/>
      <c r="N267" s="347"/>
      <c r="O267" s="181"/>
      <c r="P267" s="182"/>
      <c r="Q267" s="182"/>
      <c r="R267" s="183"/>
      <c r="S267" s="171"/>
      <c r="T267" s="171"/>
      <c r="U267" s="171"/>
    </row>
    <row r="268" spans="1:21" x14ac:dyDescent="0.2">
      <c r="A268" s="181"/>
      <c r="B268" s="181"/>
      <c r="C268" s="181"/>
      <c r="D268" s="181"/>
      <c r="E268" s="181"/>
      <c r="F268" s="181"/>
      <c r="G268" s="181"/>
      <c r="H268" s="181"/>
      <c r="I268" s="181"/>
      <c r="J268" s="181"/>
      <c r="K268" s="181"/>
      <c r="L268" s="181"/>
      <c r="M268" s="181"/>
      <c r="N268" s="347"/>
      <c r="O268" s="181"/>
      <c r="P268" s="182"/>
      <c r="Q268" s="182"/>
      <c r="R268" s="183"/>
      <c r="S268" s="171"/>
      <c r="T268" s="171"/>
      <c r="U268" s="171"/>
    </row>
    <row r="269" spans="1:21" x14ac:dyDescent="0.2">
      <c r="A269" s="181"/>
      <c r="B269" s="181"/>
      <c r="C269" s="181"/>
      <c r="D269" s="181"/>
      <c r="E269" s="181"/>
      <c r="F269" s="181"/>
      <c r="G269" s="181"/>
      <c r="H269" s="181"/>
      <c r="I269" s="181"/>
      <c r="J269" s="181"/>
      <c r="K269" s="181"/>
      <c r="L269" s="181"/>
      <c r="M269" s="181"/>
      <c r="N269" s="347"/>
      <c r="O269" s="181"/>
      <c r="P269" s="182"/>
      <c r="Q269" s="182"/>
      <c r="R269" s="183"/>
      <c r="S269" s="171"/>
      <c r="T269" s="171"/>
      <c r="U269" s="171"/>
    </row>
    <row r="270" spans="1:21" x14ac:dyDescent="0.2">
      <c r="A270" s="181"/>
      <c r="B270" s="181"/>
      <c r="C270" s="181"/>
      <c r="D270" s="181"/>
      <c r="E270" s="181"/>
      <c r="F270" s="181"/>
      <c r="G270" s="181"/>
      <c r="H270" s="181"/>
      <c r="I270" s="181"/>
      <c r="J270" s="181"/>
      <c r="K270" s="181"/>
      <c r="L270" s="181"/>
      <c r="M270" s="181"/>
      <c r="N270" s="347"/>
      <c r="O270" s="181"/>
      <c r="P270" s="182"/>
      <c r="Q270" s="182"/>
      <c r="R270" s="183"/>
      <c r="S270" s="171"/>
      <c r="T270" s="171"/>
      <c r="U270" s="171"/>
    </row>
    <row r="271" spans="1:21" x14ac:dyDescent="0.2">
      <c r="A271" s="181"/>
      <c r="B271" s="181"/>
      <c r="C271" s="181"/>
      <c r="D271" s="181"/>
      <c r="E271" s="181"/>
      <c r="F271" s="181"/>
      <c r="G271" s="181"/>
      <c r="H271" s="181"/>
      <c r="I271" s="181"/>
      <c r="J271" s="181"/>
      <c r="K271" s="181"/>
      <c r="L271" s="181"/>
      <c r="M271" s="181"/>
      <c r="N271" s="347"/>
      <c r="O271" s="181"/>
      <c r="P271" s="182"/>
      <c r="Q271" s="182"/>
      <c r="R271" s="183"/>
      <c r="S271" s="171"/>
      <c r="T271" s="171"/>
      <c r="U271" s="171"/>
    </row>
    <row r="272" spans="1:21" x14ac:dyDescent="0.2">
      <c r="A272" s="181"/>
      <c r="B272" s="181"/>
      <c r="C272" s="181"/>
      <c r="D272" s="181"/>
      <c r="E272" s="181"/>
      <c r="F272" s="181"/>
      <c r="G272" s="181"/>
      <c r="H272" s="181"/>
      <c r="I272" s="181"/>
      <c r="J272" s="181"/>
      <c r="K272" s="181"/>
      <c r="L272" s="181"/>
      <c r="M272" s="181"/>
      <c r="N272" s="347"/>
      <c r="O272" s="181"/>
      <c r="P272" s="182"/>
      <c r="Q272" s="182"/>
      <c r="R272" s="183"/>
      <c r="S272" s="171"/>
      <c r="T272" s="171"/>
      <c r="U272" s="171"/>
    </row>
    <row r="273" spans="1:21" x14ac:dyDescent="0.2">
      <c r="A273" s="181"/>
      <c r="B273" s="181"/>
      <c r="C273" s="181"/>
      <c r="D273" s="181"/>
      <c r="E273" s="181"/>
      <c r="F273" s="181"/>
      <c r="G273" s="181"/>
      <c r="H273" s="181"/>
      <c r="I273" s="181"/>
      <c r="J273" s="181"/>
      <c r="K273" s="181"/>
      <c r="L273" s="181"/>
      <c r="M273" s="181"/>
      <c r="N273" s="347"/>
      <c r="O273" s="181"/>
      <c r="P273" s="182"/>
      <c r="Q273" s="182"/>
      <c r="R273" s="183"/>
      <c r="S273" s="171"/>
      <c r="T273" s="171"/>
      <c r="U273" s="171"/>
    </row>
    <row r="274" spans="1:21" x14ac:dyDescent="0.2">
      <c r="A274" s="181"/>
      <c r="B274" s="181"/>
      <c r="C274" s="181"/>
      <c r="D274" s="181"/>
      <c r="E274" s="181"/>
      <c r="F274" s="181"/>
      <c r="G274" s="181"/>
      <c r="H274" s="181"/>
      <c r="I274" s="181"/>
      <c r="J274" s="181"/>
      <c r="K274" s="181"/>
      <c r="L274" s="181"/>
      <c r="M274" s="181"/>
      <c r="N274" s="347"/>
      <c r="O274" s="181"/>
      <c r="P274" s="182"/>
      <c r="Q274" s="182"/>
      <c r="R274" s="183"/>
      <c r="S274" s="171"/>
      <c r="T274" s="171"/>
      <c r="U274" s="171"/>
    </row>
    <row r="275" spans="1:21" x14ac:dyDescent="0.2">
      <c r="A275" s="181"/>
      <c r="B275" s="181"/>
      <c r="C275" s="181"/>
      <c r="D275" s="181"/>
      <c r="E275" s="181"/>
      <c r="F275" s="181"/>
      <c r="G275" s="181"/>
      <c r="H275" s="181"/>
      <c r="I275" s="181"/>
      <c r="J275" s="181"/>
      <c r="K275" s="181"/>
      <c r="L275" s="181"/>
      <c r="M275" s="181"/>
      <c r="N275" s="347"/>
      <c r="O275" s="181"/>
      <c r="P275" s="182"/>
      <c r="Q275" s="182"/>
      <c r="R275" s="183"/>
      <c r="S275" s="171"/>
      <c r="T275" s="171"/>
      <c r="U275" s="171"/>
    </row>
    <row r="276" spans="1:21" x14ac:dyDescent="0.2">
      <c r="A276" s="181"/>
      <c r="B276" s="181"/>
      <c r="C276" s="181"/>
      <c r="D276" s="181"/>
      <c r="E276" s="181"/>
      <c r="F276" s="181"/>
      <c r="G276" s="181"/>
      <c r="H276" s="181"/>
      <c r="I276" s="181"/>
      <c r="J276" s="181"/>
      <c r="K276" s="181"/>
      <c r="L276" s="181"/>
      <c r="M276" s="181"/>
      <c r="N276" s="347"/>
      <c r="O276" s="181"/>
      <c r="P276" s="182"/>
      <c r="Q276" s="182"/>
      <c r="R276" s="183"/>
      <c r="S276" s="171"/>
      <c r="T276" s="171"/>
      <c r="U276" s="171"/>
    </row>
    <row r="277" spans="1:21" x14ac:dyDescent="0.2">
      <c r="A277" s="181"/>
      <c r="B277" s="181"/>
      <c r="C277" s="181"/>
      <c r="D277" s="181"/>
      <c r="E277" s="181"/>
      <c r="F277" s="181"/>
      <c r="G277" s="181"/>
      <c r="H277" s="181"/>
      <c r="I277" s="181"/>
      <c r="J277" s="181"/>
      <c r="K277" s="181"/>
      <c r="L277" s="181"/>
      <c r="M277" s="181"/>
      <c r="N277" s="347"/>
      <c r="O277" s="181"/>
      <c r="P277" s="182"/>
      <c r="Q277" s="182"/>
      <c r="R277" s="183"/>
      <c r="S277" s="171"/>
      <c r="T277" s="171"/>
      <c r="U277" s="171"/>
    </row>
    <row r="278" spans="1:21" x14ac:dyDescent="0.2">
      <c r="A278" s="181"/>
      <c r="B278" s="181"/>
      <c r="C278" s="181"/>
      <c r="D278" s="181"/>
      <c r="E278" s="181"/>
      <c r="F278" s="181"/>
      <c r="G278" s="181"/>
      <c r="H278" s="181"/>
      <c r="I278" s="181"/>
      <c r="J278" s="181"/>
      <c r="K278" s="181"/>
      <c r="L278" s="181"/>
      <c r="M278" s="181"/>
      <c r="N278" s="347"/>
      <c r="O278" s="181"/>
      <c r="P278" s="182"/>
      <c r="Q278" s="182"/>
      <c r="R278" s="183"/>
      <c r="S278" s="171"/>
      <c r="T278" s="171"/>
      <c r="U278" s="171"/>
    </row>
    <row r="279" spans="1:21" x14ac:dyDescent="0.2">
      <c r="A279" s="181"/>
      <c r="B279" s="181"/>
      <c r="C279" s="181"/>
      <c r="D279" s="181"/>
      <c r="E279" s="181"/>
      <c r="F279" s="181"/>
      <c r="G279" s="181"/>
      <c r="H279" s="181"/>
      <c r="I279" s="181"/>
      <c r="J279" s="181"/>
      <c r="K279" s="181"/>
      <c r="L279" s="181"/>
      <c r="M279" s="181"/>
      <c r="N279" s="347"/>
      <c r="O279" s="181"/>
      <c r="P279" s="182"/>
      <c r="Q279" s="182"/>
      <c r="R279" s="183"/>
      <c r="S279" s="171"/>
      <c r="T279" s="171"/>
      <c r="U279" s="171"/>
    </row>
    <row r="280" spans="1:21" x14ac:dyDescent="0.2">
      <c r="A280" s="181"/>
      <c r="B280" s="181"/>
      <c r="C280" s="181"/>
      <c r="D280" s="181"/>
      <c r="E280" s="181"/>
      <c r="F280" s="181"/>
      <c r="G280" s="181"/>
      <c r="H280" s="181"/>
      <c r="I280" s="181"/>
      <c r="J280" s="181"/>
      <c r="K280" s="181"/>
      <c r="L280" s="181"/>
      <c r="M280" s="181"/>
      <c r="N280" s="347"/>
      <c r="O280" s="181"/>
      <c r="P280" s="182"/>
      <c r="Q280" s="182"/>
      <c r="R280" s="183"/>
      <c r="S280" s="171"/>
      <c r="T280" s="171"/>
      <c r="U280" s="171"/>
    </row>
    <row r="281" spans="1:21" x14ac:dyDescent="0.2">
      <c r="A281" s="181"/>
      <c r="B281" s="181"/>
      <c r="C281" s="181"/>
      <c r="D281" s="181"/>
      <c r="E281" s="181"/>
      <c r="F281" s="181"/>
      <c r="G281" s="181"/>
      <c r="H281" s="181"/>
      <c r="I281" s="181"/>
      <c r="J281" s="181"/>
      <c r="K281" s="181"/>
      <c r="L281" s="181"/>
      <c r="M281" s="181"/>
      <c r="N281" s="347"/>
      <c r="O281" s="181"/>
      <c r="P281" s="182"/>
      <c r="Q281" s="182"/>
      <c r="R281" s="183"/>
      <c r="S281" s="171"/>
      <c r="T281" s="171"/>
      <c r="U281" s="171"/>
    </row>
    <row r="282" spans="1:21" x14ac:dyDescent="0.2">
      <c r="A282" s="181"/>
      <c r="B282" s="181"/>
      <c r="C282" s="181"/>
      <c r="D282" s="181"/>
      <c r="E282" s="181"/>
      <c r="F282" s="181"/>
      <c r="G282" s="181"/>
      <c r="H282" s="181"/>
      <c r="I282" s="181"/>
      <c r="J282" s="181"/>
      <c r="K282" s="181"/>
      <c r="L282" s="181"/>
      <c r="M282" s="181"/>
      <c r="N282" s="347"/>
      <c r="O282" s="181"/>
      <c r="P282" s="182"/>
      <c r="Q282" s="182"/>
      <c r="R282" s="183"/>
      <c r="S282" s="171"/>
      <c r="T282" s="171"/>
      <c r="U282" s="171"/>
    </row>
    <row r="283" spans="1:21" x14ac:dyDescent="0.2">
      <c r="A283" s="181"/>
      <c r="B283" s="181"/>
      <c r="C283" s="181"/>
      <c r="D283" s="181"/>
      <c r="E283" s="181"/>
      <c r="F283" s="181"/>
      <c r="G283" s="181"/>
      <c r="H283" s="181"/>
      <c r="I283" s="181"/>
      <c r="J283" s="181"/>
      <c r="K283" s="181"/>
      <c r="L283" s="181"/>
      <c r="M283" s="181"/>
      <c r="N283" s="347"/>
      <c r="O283" s="181"/>
      <c r="P283" s="182"/>
      <c r="Q283" s="182"/>
      <c r="R283" s="183"/>
      <c r="S283" s="171"/>
      <c r="T283" s="171"/>
      <c r="U283" s="171"/>
    </row>
    <row r="284" spans="1:21" x14ac:dyDescent="0.2">
      <c r="A284" s="181"/>
      <c r="B284" s="181"/>
      <c r="C284" s="181"/>
      <c r="D284" s="181"/>
      <c r="E284" s="181"/>
      <c r="F284" s="181"/>
      <c r="G284" s="181"/>
      <c r="H284" s="181"/>
      <c r="I284" s="181"/>
      <c r="J284" s="181"/>
      <c r="K284" s="181"/>
      <c r="L284" s="181"/>
      <c r="M284" s="181"/>
      <c r="N284" s="347"/>
      <c r="O284" s="181"/>
      <c r="P284" s="182"/>
      <c r="Q284" s="182"/>
      <c r="R284" s="183"/>
      <c r="S284" s="171"/>
      <c r="T284" s="171"/>
      <c r="U284" s="171"/>
    </row>
    <row r="285" spans="1:21" x14ac:dyDescent="0.2">
      <c r="A285" s="181"/>
      <c r="B285" s="181"/>
      <c r="C285" s="181"/>
      <c r="D285" s="181"/>
      <c r="E285" s="181"/>
      <c r="F285" s="181"/>
      <c r="G285" s="181"/>
      <c r="H285" s="181"/>
      <c r="I285" s="181"/>
      <c r="J285" s="181"/>
      <c r="K285" s="181"/>
      <c r="L285" s="181"/>
      <c r="M285" s="181"/>
      <c r="N285" s="347"/>
      <c r="O285" s="181"/>
      <c r="P285" s="182"/>
      <c r="Q285" s="182"/>
      <c r="R285" s="183"/>
      <c r="S285" s="171"/>
      <c r="T285" s="171"/>
      <c r="U285" s="171"/>
    </row>
    <row r="286" spans="1:21" x14ac:dyDescent="0.2">
      <c r="A286" s="181"/>
      <c r="B286" s="181"/>
      <c r="C286" s="181"/>
      <c r="D286" s="181"/>
      <c r="E286" s="181"/>
      <c r="F286" s="181"/>
      <c r="G286" s="181"/>
      <c r="H286" s="181"/>
      <c r="I286" s="181"/>
      <c r="J286" s="181"/>
      <c r="K286" s="181"/>
      <c r="L286" s="181"/>
      <c r="M286" s="181"/>
      <c r="N286" s="347"/>
      <c r="O286" s="181"/>
      <c r="P286" s="182"/>
      <c r="Q286" s="182"/>
      <c r="R286" s="183"/>
      <c r="S286" s="171"/>
      <c r="T286" s="171"/>
      <c r="U286" s="171"/>
    </row>
    <row r="287" spans="1:21" x14ac:dyDescent="0.2">
      <c r="A287" s="181"/>
      <c r="B287" s="181"/>
      <c r="C287" s="181"/>
      <c r="D287" s="181"/>
      <c r="E287" s="181"/>
      <c r="F287" s="181"/>
      <c r="G287" s="181"/>
      <c r="H287" s="181"/>
      <c r="I287" s="181"/>
      <c r="J287" s="181"/>
      <c r="K287" s="181"/>
      <c r="L287" s="181"/>
      <c r="M287" s="181"/>
      <c r="N287" s="347"/>
      <c r="O287" s="181"/>
      <c r="P287" s="182"/>
      <c r="Q287" s="182"/>
      <c r="R287" s="183"/>
      <c r="S287" s="171"/>
      <c r="T287" s="171"/>
      <c r="U287" s="171"/>
    </row>
    <row r="288" spans="1:21" x14ac:dyDescent="0.2">
      <c r="A288" s="181"/>
      <c r="B288" s="181"/>
      <c r="C288" s="181"/>
      <c r="D288" s="181"/>
      <c r="E288" s="181"/>
      <c r="F288" s="181"/>
      <c r="G288" s="181"/>
      <c r="H288" s="181"/>
      <c r="I288" s="181"/>
      <c r="J288" s="181"/>
      <c r="K288" s="181"/>
      <c r="L288" s="181"/>
      <c r="M288" s="181"/>
      <c r="N288" s="347"/>
      <c r="O288" s="181"/>
      <c r="P288" s="182"/>
      <c r="Q288" s="182"/>
      <c r="R288" s="183"/>
      <c r="S288" s="171"/>
      <c r="T288" s="171"/>
      <c r="U288" s="171"/>
    </row>
    <row r="289" spans="1:21" x14ac:dyDescent="0.2">
      <c r="A289" s="181"/>
      <c r="B289" s="181"/>
      <c r="C289" s="181"/>
      <c r="D289" s="181"/>
      <c r="E289" s="181"/>
      <c r="F289" s="181"/>
      <c r="G289" s="181"/>
      <c r="H289" s="181"/>
      <c r="I289" s="181"/>
      <c r="J289" s="181"/>
      <c r="K289" s="181"/>
      <c r="L289" s="181"/>
      <c r="M289" s="181"/>
      <c r="N289" s="347"/>
      <c r="O289" s="181"/>
      <c r="P289" s="182"/>
      <c r="Q289" s="182"/>
      <c r="R289" s="183"/>
      <c r="S289" s="171"/>
      <c r="T289" s="171"/>
      <c r="U289" s="171"/>
    </row>
    <row r="290" spans="1:21" x14ac:dyDescent="0.2">
      <c r="A290" s="181"/>
      <c r="B290" s="181"/>
      <c r="C290" s="181"/>
      <c r="D290" s="181"/>
      <c r="E290" s="181"/>
      <c r="F290" s="181"/>
      <c r="G290" s="181"/>
      <c r="H290" s="181"/>
      <c r="I290" s="181"/>
      <c r="J290" s="181"/>
      <c r="K290" s="181"/>
      <c r="L290" s="181"/>
      <c r="M290" s="181"/>
      <c r="N290" s="347"/>
      <c r="O290" s="181"/>
      <c r="P290" s="182"/>
      <c r="Q290" s="182"/>
      <c r="R290" s="183"/>
      <c r="S290" s="171"/>
      <c r="T290" s="171"/>
      <c r="U290" s="171"/>
    </row>
    <row r="291" spans="1:21" x14ac:dyDescent="0.2">
      <c r="A291" s="181"/>
      <c r="B291" s="181"/>
      <c r="C291" s="181"/>
      <c r="D291" s="181"/>
      <c r="E291" s="181"/>
      <c r="F291" s="181"/>
      <c r="G291" s="181"/>
      <c r="H291" s="181"/>
      <c r="I291" s="181"/>
      <c r="J291" s="181"/>
      <c r="K291" s="181"/>
      <c r="L291" s="181"/>
      <c r="M291" s="181"/>
      <c r="N291" s="347"/>
      <c r="O291" s="181"/>
      <c r="P291" s="182"/>
      <c r="Q291" s="182"/>
      <c r="R291" s="183"/>
      <c r="S291" s="171"/>
      <c r="T291" s="171"/>
      <c r="U291" s="171"/>
    </row>
    <row r="292" spans="1:21" x14ac:dyDescent="0.2">
      <c r="A292" s="181"/>
      <c r="B292" s="181"/>
      <c r="C292" s="181"/>
      <c r="D292" s="181"/>
      <c r="E292" s="181"/>
      <c r="F292" s="181"/>
      <c r="G292" s="181"/>
      <c r="H292" s="181"/>
      <c r="I292" s="181"/>
      <c r="J292" s="181"/>
      <c r="K292" s="181"/>
      <c r="L292" s="181"/>
      <c r="M292" s="181"/>
      <c r="N292" s="347"/>
      <c r="O292" s="181"/>
      <c r="P292" s="182"/>
      <c r="Q292" s="182"/>
      <c r="R292" s="183"/>
      <c r="S292" s="171"/>
      <c r="T292" s="171"/>
      <c r="U292" s="171"/>
    </row>
    <row r="293" spans="1:21" x14ac:dyDescent="0.2">
      <c r="A293" s="181"/>
      <c r="B293" s="181"/>
      <c r="C293" s="181"/>
      <c r="D293" s="181"/>
      <c r="E293" s="181"/>
      <c r="F293" s="181"/>
      <c r="G293" s="181"/>
      <c r="H293" s="181"/>
      <c r="I293" s="181"/>
      <c r="J293" s="181"/>
      <c r="K293" s="181"/>
      <c r="L293" s="181"/>
      <c r="M293" s="181"/>
      <c r="N293" s="347"/>
      <c r="O293" s="181"/>
      <c r="P293" s="182"/>
      <c r="Q293" s="182"/>
      <c r="R293" s="183"/>
      <c r="S293" s="171"/>
      <c r="T293" s="171"/>
      <c r="U293" s="171"/>
    </row>
    <row r="294" spans="1:21" x14ac:dyDescent="0.2">
      <c r="A294" s="181"/>
      <c r="B294" s="181"/>
      <c r="C294" s="181"/>
      <c r="D294" s="181"/>
      <c r="E294" s="181"/>
      <c r="F294" s="181"/>
      <c r="G294" s="181"/>
      <c r="H294" s="181"/>
      <c r="I294" s="181"/>
      <c r="J294" s="181"/>
      <c r="K294" s="181"/>
      <c r="L294" s="181"/>
      <c r="M294" s="181"/>
      <c r="N294" s="347"/>
      <c r="O294" s="181"/>
      <c r="P294" s="182"/>
      <c r="Q294" s="182"/>
      <c r="R294" s="183"/>
      <c r="S294" s="171"/>
      <c r="T294" s="171"/>
      <c r="U294" s="171"/>
    </row>
    <row r="295" spans="1:21" x14ac:dyDescent="0.2">
      <c r="A295" s="181"/>
      <c r="B295" s="181"/>
      <c r="C295" s="181"/>
      <c r="D295" s="181"/>
      <c r="E295" s="181"/>
      <c r="F295" s="181"/>
      <c r="G295" s="181"/>
      <c r="H295" s="181"/>
      <c r="I295" s="181"/>
      <c r="J295" s="181"/>
      <c r="K295" s="181"/>
      <c r="L295" s="181"/>
      <c r="M295" s="181"/>
      <c r="N295" s="347"/>
      <c r="O295" s="181"/>
      <c r="P295" s="182"/>
      <c r="Q295" s="182"/>
      <c r="R295" s="183"/>
      <c r="S295" s="171"/>
      <c r="T295" s="171"/>
      <c r="U295" s="171"/>
    </row>
    <row r="296" spans="1:21" x14ac:dyDescent="0.2">
      <c r="A296" s="181"/>
      <c r="B296" s="181"/>
      <c r="C296" s="181"/>
      <c r="D296" s="181"/>
      <c r="E296" s="181"/>
      <c r="F296" s="181"/>
      <c r="G296" s="181"/>
      <c r="H296" s="181"/>
      <c r="I296" s="181"/>
      <c r="J296" s="181"/>
      <c r="K296" s="181"/>
      <c r="L296" s="181"/>
      <c r="M296" s="181"/>
      <c r="N296" s="347"/>
      <c r="O296" s="181"/>
      <c r="P296" s="182"/>
      <c r="Q296" s="182"/>
      <c r="R296" s="183"/>
      <c r="S296" s="171"/>
      <c r="T296" s="171"/>
      <c r="U296" s="171"/>
    </row>
    <row r="297" spans="1:21" x14ac:dyDescent="0.2">
      <c r="A297" s="181"/>
      <c r="B297" s="181"/>
      <c r="C297" s="181"/>
      <c r="D297" s="181"/>
      <c r="E297" s="181"/>
      <c r="F297" s="181"/>
      <c r="G297" s="181"/>
      <c r="H297" s="181"/>
      <c r="I297" s="181"/>
      <c r="J297" s="181"/>
      <c r="K297" s="181"/>
      <c r="L297" s="181"/>
      <c r="M297" s="181"/>
      <c r="N297" s="347"/>
      <c r="O297" s="181"/>
      <c r="P297" s="182"/>
      <c r="Q297" s="182"/>
      <c r="R297" s="183"/>
      <c r="S297" s="171"/>
      <c r="T297" s="171"/>
      <c r="U297" s="171"/>
    </row>
    <row r="298" spans="1:21" x14ac:dyDescent="0.2">
      <c r="A298" s="181"/>
      <c r="B298" s="181"/>
      <c r="C298" s="181"/>
      <c r="D298" s="181"/>
      <c r="E298" s="181"/>
      <c r="F298" s="181"/>
      <c r="G298" s="181"/>
      <c r="H298" s="181"/>
      <c r="I298" s="181"/>
      <c r="J298" s="181"/>
      <c r="K298" s="181"/>
      <c r="L298" s="181"/>
      <c r="M298" s="181"/>
      <c r="N298" s="347"/>
      <c r="O298" s="181"/>
      <c r="P298" s="182"/>
      <c r="Q298" s="182"/>
      <c r="R298" s="183"/>
      <c r="S298" s="171"/>
      <c r="T298" s="171"/>
      <c r="U298" s="171"/>
    </row>
    <row r="299" spans="1:21" x14ac:dyDescent="0.2">
      <c r="A299" s="181"/>
      <c r="B299" s="181"/>
      <c r="C299" s="181"/>
      <c r="D299" s="181"/>
      <c r="E299" s="181"/>
      <c r="F299" s="181"/>
      <c r="G299" s="181"/>
      <c r="H299" s="181"/>
      <c r="I299" s="181"/>
      <c r="J299" s="181"/>
      <c r="K299" s="181"/>
      <c r="L299" s="181"/>
      <c r="M299" s="181"/>
      <c r="N299" s="347"/>
      <c r="O299" s="181"/>
      <c r="P299" s="182"/>
      <c r="Q299" s="182"/>
      <c r="R299" s="183"/>
      <c r="S299" s="171"/>
      <c r="T299" s="171"/>
      <c r="U299" s="171"/>
    </row>
    <row r="300" spans="1:21" x14ac:dyDescent="0.2">
      <c r="A300" s="181"/>
      <c r="B300" s="181"/>
      <c r="C300" s="181"/>
      <c r="D300" s="181"/>
      <c r="E300" s="181"/>
      <c r="F300" s="181"/>
      <c r="G300" s="181"/>
      <c r="H300" s="181"/>
      <c r="I300" s="181"/>
      <c r="J300" s="181"/>
      <c r="K300" s="181"/>
      <c r="L300" s="181"/>
      <c r="M300" s="181"/>
      <c r="N300" s="347"/>
      <c r="O300" s="181"/>
      <c r="P300" s="182"/>
      <c r="Q300" s="182"/>
      <c r="R300" s="183"/>
      <c r="S300" s="171"/>
      <c r="T300" s="171"/>
      <c r="U300" s="171"/>
    </row>
    <row r="301" spans="1:21" x14ac:dyDescent="0.2">
      <c r="A301" s="181"/>
      <c r="B301" s="181"/>
      <c r="C301" s="181"/>
      <c r="D301" s="181"/>
      <c r="E301" s="181"/>
      <c r="F301" s="181"/>
      <c r="G301" s="181"/>
      <c r="H301" s="181"/>
      <c r="I301" s="181"/>
      <c r="J301" s="181"/>
      <c r="K301" s="181"/>
      <c r="L301" s="181"/>
      <c r="M301" s="181"/>
      <c r="N301" s="347"/>
      <c r="O301" s="181"/>
      <c r="P301" s="182"/>
      <c r="Q301" s="182"/>
      <c r="R301" s="183"/>
      <c r="S301" s="171"/>
      <c r="T301" s="171"/>
      <c r="U301" s="171"/>
    </row>
    <row r="302" spans="1:21" x14ac:dyDescent="0.2">
      <c r="A302" s="181"/>
      <c r="B302" s="181"/>
      <c r="C302" s="181"/>
      <c r="D302" s="181"/>
      <c r="E302" s="181"/>
      <c r="F302" s="181"/>
      <c r="G302" s="181"/>
      <c r="H302" s="181"/>
      <c r="I302" s="181"/>
      <c r="J302" s="181"/>
      <c r="K302" s="181"/>
      <c r="L302" s="181"/>
      <c r="M302" s="181"/>
      <c r="N302" s="347"/>
      <c r="O302" s="181"/>
      <c r="P302" s="182"/>
      <c r="Q302" s="182"/>
      <c r="R302" s="183"/>
      <c r="S302" s="171"/>
      <c r="T302" s="171"/>
      <c r="U302" s="171"/>
    </row>
    <row r="303" spans="1:21" x14ac:dyDescent="0.2">
      <c r="A303" s="181"/>
      <c r="B303" s="181"/>
      <c r="C303" s="181"/>
      <c r="D303" s="181"/>
      <c r="E303" s="181"/>
      <c r="F303" s="181"/>
      <c r="G303" s="181"/>
      <c r="H303" s="181"/>
      <c r="I303" s="181"/>
      <c r="J303" s="181"/>
      <c r="K303" s="181"/>
      <c r="L303" s="181"/>
      <c r="M303" s="181"/>
      <c r="N303" s="347"/>
      <c r="O303" s="181"/>
      <c r="P303" s="182"/>
      <c r="Q303" s="182"/>
      <c r="R303" s="183"/>
      <c r="S303" s="171"/>
      <c r="T303" s="171"/>
      <c r="U303" s="171"/>
    </row>
    <row r="304" spans="1:21" x14ac:dyDescent="0.2">
      <c r="A304" s="181"/>
      <c r="B304" s="181"/>
      <c r="C304" s="181"/>
      <c r="D304" s="181"/>
      <c r="E304" s="181"/>
      <c r="F304" s="181"/>
      <c r="G304" s="181"/>
      <c r="H304" s="181"/>
      <c r="I304" s="181"/>
      <c r="J304" s="181"/>
      <c r="K304" s="181"/>
      <c r="L304" s="181"/>
      <c r="M304" s="181"/>
      <c r="N304" s="347"/>
      <c r="O304" s="181"/>
      <c r="P304" s="182"/>
      <c r="Q304" s="182"/>
      <c r="R304" s="183"/>
      <c r="S304" s="171"/>
      <c r="T304" s="171"/>
      <c r="U304" s="171"/>
    </row>
    <row r="305" spans="1:21" x14ac:dyDescent="0.2">
      <c r="A305" s="181"/>
      <c r="B305" s="181"/>
      <c r="C305" s="181"/>
      <c r="D305" s="181"/>
      <c r="E305" s="181"/>
      <c r="F305" s="181"/>
      <c r="G305" s="181"/>
      <c r="H305" s="181"/>
      <c r="I305" s="181"/>
      <c r="J305" s="181"/>
      <c r="K305" s="181"/>
      <c r="L305" s="181"/>
      <c r="M305" s="181"/>
      <c r="N305" s="347"/>
      <c r="O305" s="181"/>
      <c r="P305" s="182"/>
      <c r="Q305" s="182"/>
      <c r="R305" s="183"/>
      <c r="S305" s="171"/>
      <c r="T305" s="171"/>
      <c r="U305" s="171"/>
    </row>
    <row r="306" spans="1:21" x14ac:dyDescent="0.2">
      <c r="A306" s="181"/>
      <c r="B306" s="181"/>
      <c r="C306" s="181"/>
      <c r="D306" s="181"/>
      <c r="E306" s="181"/>
      <c r="F306" s="181"/>
      <c r="G306" s="181"/>
      <c r="H306" s="181"/>
      <c r="I306" s="181"/>
      <c r="J306" s="181"/>
      <c r="K306" s="181"/>
      <c r="L306" s="181"/>
      <c r="M306" s="181"/>
      <c r="N306" s="347"/>
      <c r="O306" s="181"/>
      <c r="P306" s="182"/>
      <c r="Q306" s="182"/>
      <c r="R306" s="183"/>
      <c r="S306" s="171"/>
      <c r="T306" s="171"/>
      <c r="U306" s="171"/>
    </row>
    <row r="307" spans="1:21" x14ac:dyDescent="0.2">
      <c r="A307" s="181"/>
      <c r="B307" s="181"/>
      <c r="C307" s="181"/>
      <c r="D307" s="181"/>
      <c r="E307" s="181"/>
      <c r="F307" s="181"/>
      <c r="G307" s="181"/>
      <c r="H307" s="181"/>
      <c r="I307" s="181"/>
      <c r="J307" s="181"/>
      <c r="K307" s="181"/>
      <c r="L307" s="181"/>
      <c r="M307" s="181"/>
      <c r="N307" s="347"/>
      <c r="O307" s="181"/>
      <c r="P307" s="182"/>
      <c r="Q307" s="182"/>
      <c r="R307" s="183"/>
      <c r="S307" s="171"/>
      <c r="T307" s="171"/>
      <c r="U307" s="171"/>
    </row>
    <row r="308" spans="1:21" x14ac:dyDescent="0.2">
      <c r="A308" s="181"/>
      <c r="B308" s="181"/>
      <c r="C308" s="181"/>
      <c r="D308" s="181"/>
      <c r="E308" s="181"/>
      <c r="F308" s="181"/>
      <c r="G308" s="181"/>
      <c r="H308" s="181"/>
      <c r="I308" s="181"/>
      <c r="J308" s="181"/>
      <c r="K308" s="181"/>
      <c r="L308" s="181"/>
      <c r="M308" s="181"/>
      <c r="N308" s="347"/>
      <c r="O308" s="181"/>
      <c r="P308" s="182"/>
      <c r="Q308" s="182"/>
      <c r="R308" s="183"/>
      <c r="S308" s="171"/>
      <c r="T308" s="171"/>
      <c r="U308" s="171"/>
    </row>
    <row r="309" spans="1:21" x14ac:dyDescent="0.2">
      <c r="A309" s="181"/>
      <c r="B309" s="181"/>
      <c r="C309" s="181"/>
      <c r="D309" s="181"/>
      <c r="E309" s="181"/>
      <c r="F309" s="181"/>
      <c r="G309" s="181"/>
      <c r="H309" s="181"/>
      <c r="I309" s="181"/>
      <c r="J309" s="181"/>
      <c r="K309" s="181"/>
      <c r="L309" s="181"/>
      <c r="M309" s="181"/>
      <c r="N309" s="347"/>
      <c r="O309" s="181"/>
      <c r="P309" s="182"/>
      <c r="Q309" s="182"/>
      <c r="R309" s="183"/>
      <c r="S309" s="171"/>
      <c r="T309" s="171"/>
      <c r="U309" s="171"/>
    </row>
    <row r="310" spans="1:21" x14ac:dyDescent="0.2">
      <c r="A310" s="181"/>
      <c r="B310" s="181"/>
      <c r="C310" s="181"/>
      <c r="D310" s="181"/>
      <c r="E310" s="181"/>
      <c r="F310" s="181"/>
      <c r="G310" s="181"/>
      <c r="H310" s="181"/>
      <c r="I310" s="181"/>
      <c r="J310" s="181"/>
      <c r="K310" s="181"/>
      <c r="L310" s="181"/>
      <c r="M310" s="181"/>
      <c r="N310" s="347"/>
      <c r="O310" s="181"/>
      <c r="P310" s="182"/>
      <c r="Q310" s="182"/>
      <c r="R310" s="183"/>
      <c r="S310" s="171"/>
      <c r="T310" s="171"/>
      <c r="U310" s="171"/>
    </row>
    <row r="311" spans="1:21" x14ac:dyDescent="0.2">
      <c r="A311" s="181"/>
      <c r="B311" s="181"/>
      <c r="C311" s="181"/>
      <c r="D311" s="181"/>
      <c r="E311" s="181"/>
      <c r="F311" s="181"/>
      <c r="G311" s="181"/>
      <c r="H311" s="181"/>
      <c r="I311" s="181"/>
      <c r="J311" s="181"/>
      <c r="K311" s="181"/>
      <c r="L311" s="181"/>
      <c r="M311" s="181"/>
      <c r="N311" s="347"/>
      <c r="O311" s="181"/>
      <c r="P311" s="182"/>
      <c r="Q311" s="182"/>
      <c r="R311" s="183"/>
      <c r="S311" s="171"/>
      <c r="T311" s="171"/>
      <c r="U311" s="171"/>
    </row>
    <row r="312" spans="1:21" x14ac:dyDescent="0.2">
      <c r="A312" s="181"/>
      <c r="B312" s="181"/>
      <c r="C312" s="181"/>
      <c r="D312" s="181"/>
      <c r="E312" s="181"/>
      <c r="F312" s="181"/>
      <c r="G312" s="181"/>
      <c r="H312" s="181"/>
      <c r="I312" s="181"/>
      <c r="J312" s="181"/>
      <c r="K312" s="181"/>
      <c r="L312" s="181"/>
      <c r="M312" s="181"/>
      <c r="N312" s="347"/>
      <c r="O312" s="181"/>
      <c r="P312" s="182"/>
      <c r="Q312" s="182"/>
      <c r="R312" s="183"/>
      <c r="S312" s="171"/>
      <c r="T312" s="171"/>
      <c r="U312" s="171"/>
    </row>
    <row r="313" spans="1:21" x14ac:dyDescent="0.2">
      <c r="A313" s="181"/>
      <c r="B313" s="181"/>
      <c r="C313" s="181"/>
      <c r="D313" s="181"/>
      <c r="E313" s="181"/>
      <c r="F313" s="181"/>
      <c r="G313" s="181"/>
      <c r="H313" s="181"/>
      <c r="I313" s="181"/>
      <c r="J313" s="181"/>
      <c r="K313" s="181"/>
      <c r="L313" s="181"/>
      <c r="M313" s="181"/>
      <c r="N313" s="347"/>
      <c r="O313" s="181"/>
      <c r="P313" s="182"/>
      <c r="Q313" s="182"/>
      <c r="R313" s="183"/>
      <c r="S313" s="171"/>
      <c r="T313" s="171"/>
      <c r="U313" s="171"/>
    </row>
    <row r="314" spans="1:21" x14ac:dyDescent="0.2">
      <c r="A314" s="181"/>
      <c r="B314" s="181"/>
      <c r="C314" s="181"/>
      <c r="D314" s="181"/>
      <c r="E314" s="181"/>
      <c r="F314" s="181"/>
      <c r="G314" s="181"/>
      <c r="H314" s="181"/>
      <c r="I314" s="181"/>
      <c r="J314" s="181"/>
      <c r="K314" s="181"/>
      <c r="L314" s="181"/>
      <c r="M314" s="181"/>
      <c r="N314" s="347"/>
      <c r="O314" s="181"/>
      <c r="P314" s="182"/>
      <c r="Q314" s="182"/>
      <c r="R314" s="183"/>
      <c r="S314" s="171"/>
      <c r="T314" s="171"/>
      <c r="U314" s="171"/>
    </row>
    <row r="315" spans="1:21" x14ac:dyDescent="0.2">
      <c r="A315" s="181"/>
      <c r="B315" s="181"/>
      <c r="C315" s="181"/>
      <c r="D315" s="181"/>
      <c r="E315" s="181"/>
      <c r="F315" s="181"/>
      <c r="G315" s="181"/>
      <c r="H315" s="181"/>
      <c r="I315" s="181"/>
      <c r="J315" s="181"/>
      <c r="K315" s="181"/>
      <c r="L315" s="181"/>
      <c r="M315" s="181"/>
      <c r="N315" s="347"/>
      <c r="O315" s="181"/>
      <c r="P315" s="182"/>
      <c r="Q315" s="182"/>
      <c r="R315" s="183"/>
      <c r="S315" s="171"/>
      <c r="T315" s="171"/>
      <c r="U315" s="171"/>
    </row>
    <row r="316" spans="1:21" x14ac:dyDescent="0.2">
      <c r="A316" s="181"/>
      <c r="B316" s="181"/>
      <c r="C316" s="181"/>
      <c r="D316" s="181"/>
      <c r="E316" s="181"/>
      <c r="F316" s="181"/>
      <c r="G316" s="181"/>
      <c r="H316" s="181"/>
      <c r="I316" s="181"/>
      <c r="J316" s="181"/>
      <c r="K316" s="181"/>
      <c r="L316" s="181"/>
      <c r="M316" s="181"/>
      <c r="N316" s="347"/>
      <c r="O316" s="181"/>
      <c r="P316" s="182"/>
      <c r="Q316" s="182"/>
      <c r="R316" s="183"/>
      <c r="S316" s="171"/>
      <c r="T316" s="171"/>
      <c r="U316" s="171"/>
    </row>
    <row r="317" spans="1:21" x14ac:dyDescent="0.2">
      <c r="A317" s="181"/>
      <c r="B317" s="181"/>
      <c r="C317" s="181"/>
      <c r="D317" s="181"/>
      <c r="E317" s="181"/>
      <c r="F317" s="181"/>
      <c r="G317" s="181"/>
      <c r="H317" s="181"/>
      <c r="I317" s="181"/>
      <c r="J317" s="181"/>
      <c r="K317" s="181"/>
      <c r="L317" s="181"/>
      <c r="M317" s="181"/>
      <c r="N317" s="347"/>
      <c r="O317" s="181"/>
      <c r="P317" s="182"/>
      <c r="Q317" s="182"/>
      <c r="R317" s="183"/>
      <c r="S317" s="171"/>
      <c r="T317" s="171"/>
      <c r="U317" s="171"/>
    </row>
    <row r="318" spans="1:21" x14ac:dyDescent="0.2">
      <c r="A318" s="181"/>
      <c r="B318" s="181"/>
      <c r="C318" s="181"/>
      <c r="D318" s="181"/>
      <c r="E318" s="181"/>
      <c r="F318" s="181"/>
      <c r="G318" s="181"/>
      <c r="H318" s="181"/>
      <c r="I318" s="181"/>
      <c r="J318" s="181"/>
      <c r="K318" s="181"/>
      <c r="L318" s="181"/>
      <c r="M318" s="181"/>
      <c r="N318" s="347"/>
      <c r="O318" s="181"/>
      <c r="P318" s="182"/>
      <c r="Q318" s="182"/>
      <c r="R318" s="183"/>
      <c r="S318" s="171"/>
      <c r="T318" s="171"/>
      <c r="U318" s="171"/>
    </row>
    <row r="319" spans="1:21" x14ac:dyDescent="0.2">
      <c r="A319" s="181"/>
      <c r="B319" s="181"/>
      <c r="C319" s="181"/>
      <c r="D319" s="181"/>
      <c r="E319" s="181"/>
      <c r="F319" s="181"/>
      <c r="G319" s="181"/>
      <c r="H319" s="181"/>
      <c r="I319" s="181"/>
      <c r="J319" s="181"/>
      <c r="K319" s="181"/>
      <c r="L319" s="181"/>
      <c r="M319" s="181"/>
      <c r="N319" s="347"/>
      <c r="O319" s="181"/>
      <c r="P319" s="182"/>
      <c r="Q319" s="182"/>
      <c r="R319" s="183"/>
      <c r="S319" s="171"/>
      <c r="T319" s="171"/>
      <c r="U319" s="171"/>
    </row>
    <row r="320" spans="1:21" x14ac:dyDescent="0.2">
      <c r="A320" s="181"/>
      <c r="B320" s="181"/>
      <c r="C320" s="181"/>
      <c r="D320" s="181"/>
      <c r="E320" s="181"/>
      <c r="F320" s="181"/>
      <c r="G320" s="181"/>
      <c r="H320" s="181"/>
      <c r="I320" s="181"/>
      <c r="J320" s="181"/>
      <c r="K320" s="181"/>
      <c r="L320" s="181"/>
      <c r="M320" s="181"/>
      <c r="N320" s="347"/>
      <c r="O320" s="181"/>
      <c r="P320" s="182"/>
      <c r="Q320" s="182"/>
      <c r="R320" s="183"/>
      <c r="S320" s="171"/>
      <c r="T320" s="171"/>
      <c r="U320" s="171"/>
    </row>
    <row r="321" spans="1:21" x14ac:dyDescent="0.2">
      <c r="A321" s="181"/>
      <c r="B321" s="181"/>
      <c r="C321" s="181"/>
      <c r="D321" s="181"/>
      <c r="E321" s="181"/>
      <c r="F321" s="181"/>
      <c r="G321" s="181"/>
      <c r="H321" s="181"/>
      <c r="I321" s="181"/>
      <c r="J321" s="181"/>
      <c r="K321" s="181"/>
      <c r="L321" s="181"/>
      <c r="M321" s="181"/>
      <c r="N321" s="347"/>
      <c r="O321" s="181"/>
      <c r="P321" s="182"/>
      <c r="Q321" s="182"/>
      <c r="R321" s="183"/>
      <c r="S321" s="171"/>
      <c r="T321" s="171"/>
      <c r="U321" s="171"/>
    </row>
    <row r="322" spans="1:21" x14ac:dyDescent="0.2">
      <c r="A322" s="181"/>
      <c r="B322" s="181"/>
      <c r="C322" s="181"/>
      <c r="D322" s="181"/>
      <c r="E322" s="181"/>
      <c r="F322" s="181"/>
      <c r="G322" s="181"/>
      <c r="H322" s="181"/>
      <c r="I322" s="181"/>
      <c r="J322" s="181"/>
      <c r="K322" s="181"/>
      <c r="L322" s="181"/>
      <c r="M322" s="181"/>
      <c r="N322" s="347"/>
      <c r="O322" s="181"/>
      <c r="P322" s="182"/>
      <c r="Q322" s="182"/>
      <c r="R322" s="183"/>
      <c r="S322" s="171"/>
      <c r="T322" s="171"/>
      <c r="U322" s="171"/>
    </row>
    <row r="323" spans="1:21" x14ac:dyDescent="0.2">
      <c r="A323" s="181"/>
      <c r="B323" s="181"/>
      <c r="C323" s="181"/>
      <c r="D323" s="181"/>
      <c r="E323" s="181"/>
      <c r="F323" s="181"/>
      <c r="G323" s="181"/>
      <c r="H323" s="181"/>
      <c r="I323" s="181"/>
      <c r="J323" s="181"/>
      <c r="K323" s="181"/>
      <c r="L323" s="181"/>
      <c r="M323" s="181"/>
      <c r="N323" s="347"/>
      <c r="O323" s="181"/>
      <c r="P323" s="182"/>
      <c r="Q323" s="182"/>
      <c r="R323" s="183"/>
      <c r="S323" s="171"/>
      <c r="T323" s="171"/>
      <c r="U323" s="171"/>
    </row>
    <row r="324" spans="1:21" x14ac:dyDescent="0.2">
      <c r="A324" s="181"/>
      <c r="B324" s="181"/>
      <c r="C324" s="181"/>
      <c r="D324" s="181"/>
      <c r="E324" s="181"/>
      <c r="F324" s="181"/>
      <c r="G324" s="181"/>
      <c r="H324" s="181"/>
      <c r="I324" s="181"/>
      <c r="J324" s="181"/>
      <c r="K324" s="181"/>
      <c r="L324" s="181"/>
      <c r="M324" s="181"/>
      <c r="N324" s="347"/>
      <c r="O324" s="181"/>
      <c r="P324" s="182"/>
      <c r="Q324" s="182"/>
      <c r="R324" s="183"/>
      <c r="S324" s="171"/>
      <c r="T324" s="171"/>
      <c r="U324" s="171"/>
    </row>
    <row r="325" spans="1:21" x14ac:dyDescent="0.2">
      <c r="A325" s="181"/>
      <c r="B325" s="181"/>
      <c r="C325" s="181"/>
      <c r="D325" s="181"/>
      <c r="E325" s="181"/>
      <c r="F325" s="181"/>
      <c r="G325" s="181"/>
      <c r="H325" s="181"/>
      <c r="I325" s="181"/>
      <c r="J325" s="181"/>
      <c r="K325" s="181"/>
      <c r="L325" s="181"/>
      <c r="M325" s="181"/>
      <c r="N325" s="347"/>
      <c r="O325" s="181"/>
      <c r="P325" s="182"/>
      <c r="Q325" s="182"/>
      <c r="R325" s="183"/>
      <c r="S325" s="171"/>
      <c r="T325" s="171"/>
      <c r="U325" s="171"/>
    </row>
    <row r="326" spans="1:21" x14ac:dyDescent="0.2">
      <c r="A326" s="181"/>
      <c r="B326" s="181"/>
      <c r="C326" s="181"/>
      <c r="D326" s="181"/>
      <c r="E326" s="181"/>
      <c r="F326" s="181"/>
      <c r="G326" s="181"/>
      <c r="H326" s="181"/>
      <c r="I326" s="181"/>
      <c r="J326" s="181"/>
      <c r="K326" s="181"/>
      <c r="L326" s="181"/>
      <c r="M326" s="181"/>
      <c r="N326" s="347"/>
      <c r="O326" s="181"/>
      <c r="P326" s="182"/>
      <c r="Q326" s="182"/>
      <c r="R326" s="183"/>
      <c r="S326" s="171"/>
      <c r="T326" s="171"/>
      <c r="U326" s="171"/>
    </row>
    <row r="327" spans="1:21" x14ac:dyDescent="0.2">
      <c r="A327" s="181"/>
      <c r="B327" s="181"/>
      <c r="C327" s="181"/>
      <c r="D327" s="181"/>
      <c r="E327" s="181"/>
      <c r="F327" s="181"/>
      <c r="G327" s="181"/>
      <c r="H327" s="181"/>
      <c r="I327" s="181"/>
      <c r="J327" s="181"/>
      <c r="K327" s="181"/>
      <c r="L327" s="181"/>
      <c r="M327" s="181"/>
      <c r="N327" s="347"/>
      <c r="O327" s="181"/>
      <c r="P327" s="182"/>
      <c r="Q327" s="182"/>
      <c r="R327" s="183"/>
      <c r="S327" s="171"/>
      <c r="T327" s="171"/>
      <c r="U327" s="171"/>
    </row>
    <row r="328" spans="1:21" x14ac:dyDescent="0.2">
      <c r="A328" s="181"/>
      <c r="B328" s="181"/>
      <c r="C328" s="181"/>
      <c r="D328" s="181"/>
      <c r="E328" s="181"/>
      <c r="F328" s="181"/>
      <c r="G328" s="181"/>
      <c r="H328" s="181"/>
      <c r="I328" s="181"/>
      <c r="J328" s="181"/>
      <c r="K328" s="181"/>
      <c r="L328" s="181"/>
      <c r="M328" s="181"/>
      <c r="N328" s="347"/>
      <c r="O328" s="181"/>
      <c r="P328" s="182"/>
      <c r="Q328" s="182"/>
      <c r="R328" s="183"/>
      <c r="S328" s="171"/>
      <c r="T328" s="171"/>
      <c r="U328" s="171"/>
    </row>
    <row r="329" spans="1:21" x14ac:dyDescent="0.2">
      <c r="A329" s="181"/>
      <c r="B329" s="181"/>
      <c r="C329" s="181"/>
      <c r="D329" s="181"/>
      <c r="E329" s="181"/>
      <c r="F329" s="181"/>
      <c r="G329" s="181"/>
      <c r="H329" s="181"/>
      <c r="I329" s="181"/>
      <c r="J329" s="181"/>
      <c r="K329" s="181"/>
      <c r="L329" s="181"/>
      <c r="M329" s="181"/>
      <c r="N329" s="347"/>
      <c r="O329" s="181"/>
      <c r="P329" s="182"/>
      <c r="Q329" s="182"/>
      <c r="R329" s="183"/>
      <c r="S329" s="171"/>
      <c r="T329" s="171"/>
      <c r="U329" s="171"/>
    </row>
    <row r="330" spans="1:21" x14ac:dyDescent="0.2">
      <c r="A330" s="181"/>
      <c r="B330" s="181"/>
      <c r="C330" s="181"/>
      <c r="D330" s="181"/>
      <c r="E330" s="181"/>
      <c r="F330" s="181"/>
      <c r="G330" s="181"/>
      <c r="H330" s="181"/>
      <c r="I330" s="181"/>
      <c r="J330" s="181"/>
      <c r="K330" s="181"/>
      <c r="L330" s="181"/>
      <c r="M330" s="181"/>
      <c r="N330" s="347"/>
      <c r="O330" s="181"/>
      <c r="P330" s="182"/>
      <c r="Q330" s="182"/>
      <c r="R330" s="183"/>
      <c r="S330" s="171"/>
      <c r="T330" s="171"/>
      <c r="U330" s="171"/>
    </row>
    <row r="331" spans="1:21" x14ac:dyDescent="0.2">
      <c r="A331" s="181"/>
      <c r="B331" s="181"/>
      <c r="C331" s="181"/>
      <c r="D331" s="181"/>
      <c r="E331" s="181"/>
      <c r="F331" s="181"/>
      <c r="G331" s="181"/>
      <c r="H331" s="181"/>
      <c r="I331" s="181"/>
      <c r="J331" s="181"/>
      <c r="K331" s="181"/>
      <c r="L331" s="181"/>
      <c r="M331" s="181"/>
      <c r="N331" s="347"/>
      <c r="O331" s="181"/>
      <c r="P331" s="182"/>
      <c r="Q331" s="182"/>
      <c r="R331" s="183"/>
      <c r="S331" s="171"/>
      <c r="T331" s="171"/>
      <c r="U331" s="171"/>
    </row>
    <row r="332" spans="1:21" x14ac:dyDescent="0.2">
      <c r="A332" s="181"/>
      <c r="B332" s="181"/>
      <c r="C332" s="181"/>
      <c r="D332" s="181"/>
      <c r="E332" s="181"/>
      <c r="F332" s="181"/>
      <c r="G332" s="181"/>
      <c r="H332" s="181"/>
      <c r="I332" s="181"/>
      <c r="J332" s="181"/>
      <c r="K332" s="181"/>
      <c r="L332" s="181"/>
      <c r="M332" s="181"/>
      <c r="N332" s="347"/>
      <c r="O332" s="181"/>
      <c r="P332" s="182"/>
      <c r="Q332" s="182"/>
      <c r="R332" s="183"/>
      <c r="S332" s="171"/>
      <c r="T332" s="171"/>
      <c r="U332" s="171"/>
    </row>
    <row r="333" spans="1:21" x14ac:dyDescent="0.2">
      <c r="A333" s="181"/>
      <c r="B333" s="181"/>
      <c r="C333" s="181"/>
      <c r="D333" s="181"/>
      <c r="E333" s="181"/>
      <c r="F333" s="181"/>
      <c r="G333" s="181"/>
      <c r="H333" s="181"/>
      <c r="I333" s="181"/>
      <c r="J333" s="181"/>
      <c r="K333" s="181"/>
      <c r="L333" s="181"/>
      <c r="M333" s="181"/>
      <c r="N333" s="347"/>
      <c r="O333" s="181"/>
      <c r="P333" s="182"/>
      <c r="Q333" s="182"/>
      <c r="R333" s="183"/>
      <c r="S333" s="171"/>
      <c r="T333" s="171"/>
      <c r="U333" s="171"/>
    </row>
    <row r="334" spans="1:21" x14ac:dyDescent="0.2">
      <c r="A334" s="181"/>
      <c r="B334" s="181"/>
      <c r="C334" s="181"/>
      <c r="D334" s="181"/>
      <c r="E334" s="181"/>
      <c r="F334" s="181"/>
      <c r="G334" s="181"/>
      <c r="H334" s="181"/>
      <c r="I334" s="181"/>
      <c r="J334" s="181"/>
      <c r="K334" s="181"/>
      <c r="L334" s="181"/>
      <c r="M334" s="181"/>
      <c r="N334" s="347"/>
      <c r="O334" s="181"/>
      <c r="P334" s="182"/>
      <c r="Q334" s="182"/>
      <c r="R334" s="183"/>
      <c r="S334" s="171"/>
      <c r="T334" s="171"/>
      <c r="U334" s="171"/>
    </row>
    <row r="335" spans="1:21" x14ac:dyDescent="0.2">
      <c r="A335" s="181"/>
      <c r="B335" s="181"/>
      <c r="C335" s="181"/>
      <c r="D335" s="181"/>
      <c r="E335" s="181"/>
      <c r="F335" s="181"/>
      <c r="G335" s="181"/>
      <c r="H335" s="181"/>
      <c r="I335" s="181"/>
      <c r="J335" s="181"/>
      <c r="K335" s="181"/>
      <c r="L335" s="181"/>
      <c r="M335" s="181"/>
      <c r="N335" s="347"/>
      <c r="O335" s="181"/>
      <c r="P335" s="182"/>
      <c r="Q335" s="182"/>
      <c r="R335" s="183"/>
      <c r="S335" s="171"/>
      <c r="T335" s="171"/>
      <c r="U335" s="171"/>
    </row>
    <row r="336" spans="1:21" x14ac:dyDescent="0.2">
      <c r="A336" s="181"/>
      <c r="B336" s="181"/>
      <c r="C336" s="181"/>
      <c r="D336" s="181"/>
      <c r="E336" s="181"/>
      <c r="F336" s="181"/>
      <c r="G336" s="181"/>
      <c r="H336" s="181"/>
      <c r="I336" s="181"/>
      <c r="J336" s="181"/>
      <c r="K336" s="181"/>
      <c r="L336" s="181"/>
      <c r="M336" s="181"/>
      <c r="N336" s="347"/>
      <c r="O336" s="181"/>
      <c r="P336" s="182"/>
      <c r="Q336" s="182"/>
      <c r="R336" s="183"/>
      <c r="S336" s="171"/>
      <c r="T336" s="171"/>
      <c r="U336" s="171"/>
    </row>
    <row r="337" spans="1:21" x14ac:dyDescent="0.2">
      <c r="A337" s="181"/>
      <c r="B337" s="181"/>
      <c r="C337" s="181"/>
      <c r="D337" s="181"/>
      <c r="E337" s="181"/>
      <c r="F337" s="181"/>
      <c r="G337" s="181"/>
      <c r="H337" s="181"/>
      <c r="I337" s="181"/>
      <c r="J337" s="181"/>
      <c r="K337" s="181"/>
      <c r="L337" s="181"/>
      <c r="M337" s="181"/>
      <c r="N337" s="347"/>
      <c r="O337" s="181"/>
      <c r="P337" s="182"/>
      <c r="Q337" s="182"/>
      <c r="R337" s="183"/>
      <c r="S337" s="171"/>
      <c r="T337" s="171"/>
      <c r="U337" s="171"/>
    </row>
    <row r="338" spans="1:21" x14ac:dyDescent="0.2">
      <c r="A338" s="181"/>
      <c r="B338" s="181"/>
      <c r="C338" s="181"/>
      <c r="D338" s="181"/>
      <c r="E338" s="181"/>
      <c r="F338" s="181"/>
      <c r="G338" s="181"/>
      <c r="H338" s="181"/>
      <c r="I338" s="181"/>
      <c r="J338" s="181"/>
      <c r="K338" s="181"/>
      <c r="L338" s="181"/>
      <c r="M338" s="181"/>
      <c r="N338" s="347"/>
      <c r="O338" s="181"/>
      <c r="P338" s="182"/>
      <c r="Q338" s="182"/>
      <c r="R338" s="183"/>
      <c r="S338" s="171"/>
      <c r="T338" s="171"/>
      <c r="U338" s="171"/>
    </row>
    <row r="339" spans="1:21" x14ac:dyDescent="0.2">
      <c r="A339" s="181"/>
      <c r="B339" s="181"/>
      <c r="C339" s="181"/>
      <c r="D339" s="181"/>
      <c r="E339" s="181"/>
      <c r="F339" s="181"/>
      <c r="G339" s="181"/>
      <c r="H339" s="181"/>
      <c r="I339" s="181"/>
      <c r="J339" s="181"/>
      <c r="K339" s="181"/>
      <c r="L339" s="181"/>
      <c r="M339" s="181"/>
      <c r="N339" s="347"/>
      <c r="O339" s="181"/>
      <c r="P339" s="182"/>
      <c r="Q339" s="182"/>
      <c r="R339" s="183"/>
      <c r="S339" s="171"/>
      <c r="T339" s="171"/>
      <c r="U339" s="171"/>
    </row>
    <row r="340" spans="1:21" x14ac:dyDescent="0.2">
      <c r="A340" s="181"/>
      <c r="B340" s="181"/>
      <c r="C340" s="181"/>
      <c r="D340" s="181"/>
      <c r="E340" s="181"/>
      <c r="F340" s="181"/>
      <c r="G340" s="181"/>
      <c r="H340" s="181"/>
      <c r="I340" s="181"/>
      <c r="J340" s="181"/>
      <c r="K340" s="181"/>
      <c r="L340" s="181"/>
      <c r="M340" s="181"/>
      <c r="N340" s="347"/>
      <c r="O340" s="181"/>
      <c r="P340" s="182"/>
      <c r="Q340" s="182"/>
      <c r="R340" s="183"/>
      <c r="S340" s="171"/>
      <c r="T340" s="171"/>
      <c r="U340" s="171"/>
    </row>
    <row r="341" spans="1:21" x14ac:dyDescent="0.2">
      <c r="A341" s="181"/>
      <c r="B341" s="181"/>
      <c r="C341" s="181"/>
      <c r="D341" s="181"/>
      <c r="E341" s="181"/>
      <c r="F341" s="181"/>
      <c r="G341" s="181"/>
      <c r="H341" s="181"/>
      <c r="I341" s="181"/>
      <c r="J341" s="181"/>
      <c r="K341" s="181"/>
      <c r="L341" s="181"/>
      <c r="M341" s="181"/>
      <c r="N341" s="347"/>
      <c r="O341" s="181"/>
      <c r="P341" s="182"/>
      <c r="Q341" s="182"/>
      <c r="R341" s="183"/>
      <c r="S341" s="171"/>
      <c r="T341" s="171"/>
      <c r="U341" s="171"/>
    </row>
    <row r="342" spans="1:21" x14ac:dyDescent="0.2">
      <c r="A342" s="181"/>
      <c r="B342" s="181"/>
      <c r="C342" s="181"/>
      <c r="D342" s="181"/>
      <c r="E342" s="181"/>
      <c r="F342" s="181"/>
      <c r="G342" s="181"/>
      <c r="H342" s="181"/>
      <c r="I342" s="181"/>
      <c r="J342" s="181"/>
      <c r="K342" s="181"/>
      <c r="L342" s="181"/>
      <c r="M342" s="181"/>
      <c r="N342" s="347"/>
      <c r="O342" s="181"/>
      <c r="P342" s="182"/>
      <c r="Q342" s="182"/>
      <c r="R342" s="183"/>
      <c r="S342" s="171"/>
      <c r="T342" s="171"/>
      <c r="U342" s="171"/>
    </row>
    <row r="343" spans="1:21" x14ac:dyDescent="0.2">
      <c r="A343" s="181"/>
      <c r="B343" s="181"/>
      <c r="C343" s="181"/>
      <c r="D343" s="181"/>
      <c r="E343" s="181"/>
      <c r="F343" s="181"/>
      <c r="G343" s="181"/>
      <c r="H343" s="181"/>
      <c r="I343" s="181"/>
      <c r="J343" s="181"/>
      <c r="K343" s="181"/>
      <c r="L343" s="181"/>
      <c r="M343" s="181"/>
      <c r="N343" s="347"/>
      <c r="O343" s="181"/>
      <c r="P343" s="182"/>
      <c r="Q343" s="182"/>
      <c r="R343" s="183"/>
      <c r="S343" s="171"/>
      <c r="T343" s="171"/>
      <c r="U343" s="171"/>
    </row>
    <row r="344" spans="1:21" x14ac:dyDescent="0.2">
      <c r="A344" s="181"/>
      <c r="B344" s="181"/>
      <c r="C344" s="181"/>
      <c r="D344" s="181"/>
      <c r="E344" s="181"/>
      <c r="F344" s="181"/>
      <c r="G344" s="181"/>
      <c r="H344" s="181"/>
      <c r="I344" s="181"/>
      <c r="J344" s="181"/>
      <c r="K344" s="181"/>
      <c r="L344" s="181"/>
      <c r="M344" s="181"/>
      <c r="N344" s="347"/>
      <c r="O344" s="181"/>
      <c r="P344" s="182"/>
      <c r="Q344" s="182"/>
      <c r="R344" s="183"/>
      <c r="S344" s="171"/>
      <c r="T344" s="171"/>
      <c r="U344" s="171"/>
    </row>
    <row r="345" spans="1:21" x14ac:dyDescent="0.2">
      <c r="A345" s="181"/>
      <c r="B345" s="181"/>
      <c r="C345" s="181"/>
      <c r="D345" s="181"/>
      <c r="E345" s="181"/>
      <c r="F345" s="181"/>
      <c r="G345" s="181"/>
      <c r="H345" s="181"/>
      <c r="I345" s="181"/>
      <c r="J345" s="181"/>
      <c r="K345" s="181"/>
      <c r="L345" s="181"/>
      <c r="M345" s="181"/>
      <c r="N345" s="347"/>
      <c r="O345" s="181"/>
      <c r="P345" s="182"/>
      <c r="Q345" s="182"/>
      <c r="R345" s="183"/>
      <c r="S345" s="171"/>
      <c r="T345" s="171"/>
      <c r="U345" s="171"/>
    </row>
    <row r="346" spans="1:21" x14ac:dyDescent="0.2">
      <c r="A346" s="181"/>
      <c r="B346" s="181"/>
      <c r="C346" s="181"/>
      <c r="D346" s="181"/>
      <c r="E346" s="181"/>
      <c r="F346" s="181"/>
      <c r="G346" s="181"/>
      <c r="H346" s="181"/>
      <c r="I346" s="181"/>
      <c r="J346" s="181"/>
      <c r="K346" s="181"/>
      <c r="L346" s="181"/>
      <c r="M346" s="181"/>
      <c r="N346" s="347"/>
      <c r="O346" s="181"/>
      <c r="P346" s="182"/>
      <c r="Q346" s="182"/>
      <c r="R346" s="183"/>
      <c r="S346" s="171"/>
      <c r="T346" s="171"/>
      <c r="U346" s="171"/>
    </row>
    <row r="347" spans="1:21" x14ac:dyDescent="0.2">
      <c r="A347" s="181"/>
      <c r="B347" s="181"/>
      <c r="C347" s="181"/>
      <c r="D347" s="181"/>
      <c r="E347" s="181"/>
      <c r="F347" s="181"/>
      <c r="G347" s="181"/>
      <c r="H347" s="181"/>
      <c r="I347" s="181"/>
      <c r="J347" s="181"/>
      <c r="K347" s="181"/>
      <c r="L347" s="181"/>
      <c r="M347" s="181"/>
      <c r="N347" s="347"/>
      <c r="O347" s="181"/>
      <c r="P347" s="182"/>
      <c r="Q347" s="182"/>
      <c r="R347" s="183"/>
      <c r="S347" s="171"/>
      <c r="T347" s="171"/>
      <c r="U347" s="171"/>
    </row>
    <row r="348" spans="1:21" x14ac:dyDescent="0.2">
      <c r="A348" s="181"/>
      <c r="B348" s="181"/>
      <c r="C348" s="181"/>
      <c r="D348" s="181"/>
      <c r="E348" s="181"/>
      <c r="F348" s="181"/>
      <c r="G348" s="181"/>
      <c r="H348" s="181"/>
      <c r="I348" s="181"/>
      <c r="J348" s="181"/>
      <c r="K348" s="181"/>
      <c r="L348" s="181"/>
      <c r="M348" s="181"/>
      <c r="N348" s="347"/>
      <c r="O348" s="181"/>
      <c r="P348" s="182"/>
      <c r="Q348" s="182"/>
      <c r="R348" s="183"/>
      <c r="S348" s="171"/>
      <c r="T348" s="171"/>
      <c r="U348" s="171"/>
    </row>
    <row r="349" spans="1:21" x14ac:dyDescent="0.2">
      <c r="A349" s="181"/>
      <c r="B349" s="181"/>
      <c r="C349" s="181"/>
      <c r="D349" s="181"/>
      <c r="E349" s="181"/>
      <c r="F349" s="181"/>
      <c r="G349" s="181"/>
      <c r="H349" s="181"/>
      <c r="I349" s="181"/>
      <c r="J349" s="181"/>
      <c r="K349" s="181"/>
      <c r="L349" s="181"/>
      <c r="M349" s="181"/>
      <c r="N349" s="347"/>
      <c r="O349" s="181"/>
      <c r="P349" s="182"/>
      <c r="Q349" s="182"/>
      <c r="R349" s="183"/>
      <c r="S349" s="171"/>
      <c r="T349" s="171"/>
      <c r="U349" s="171"/>
    </row>
    <row r="350" spans="1:21" x14ac:dyDescent="0.2">
      <c r="A350" s="181"/>
      <c r="B350" s="181"/>
      <c r="C350" s="181"/>
      <c r="D350" s="181"/>
      <c r="E350" s="181"/>
      <c r="F350" s="181"/>
      <c r="G350" s="181"/>
      <c r="H350" s="181"/>
      <c r="I350" s="181"/>
      <c r="J350" s="181"/>
      <c r="K350" s="181"/>
      <c r="L350" s="181"/>
      <c r="M350" s="181"/>
      <c r="N350" s="347"/>
      <c r="O350" s="181"/>
      <c r="P350" s="182"/>
      <c r="Q350" s="182"/>
      <c r="R350" s="183"/>
      <c r="S350" s="171"/>
      <c r="T350" s="171"/>
      <c r="U350" s="171"/>
    </row>
    <row r="351" spans="1:21" x14ac:dyDescent="0.2">
      <c r="A351" s="181"/>
      <c r="B351" s="181"/>
      <c r="C351" s="181"/>
      <c r="D351" s="181"/>
      <c r="E351" s="181"/>
      <c r="F351" s="181"/>
      <c r="G351" s="181"/>
      <c r="H351" s="181"/>
      <c r="I351" s="181"/>
      <c r="J351" s="181"/>
      <c r="K351" s="181"/>
      <c r="L351" s="181"/>
      <c r="M351" s="181"/>
      <c r="N351" s="347"/>
      <c r="O351" s="181"/>
      <c r="P351" s="182"/>
      <c r="Q351" s="182"/>
      <c r="R351" s="183"/>
      <c r="S351" s="171"/>
      <c r="T351" s="171"/>
      <c r="U351" s="171"/>
    </row>
    <row r="352" spans="1:21" x14ac:dyDescent="0.2">
      <c r="A352" s="181"/>
      <c r="B352" s="181"/>
      <c r="C352" s="181"/>
      <c r="D352" s="181"/>
      <c r="E352" s="181"/>
      <c r="F352" s="181"/>
      <c r="G352" s="181"/>
      <c r="H352" s="181"/>
      <c r="I352" s="181"/>
      <c r="J352" s="181"/>
      <c r="K352" s="181"/>
      <c r="L352" s="181"/>
      <c r="M352" s="181"/>
      <c r="N352" s="347"/>
      <c r="O352" s="181"/>
      <c r="P352" s="182"/>
      <c r="Q352" s="182"/>
      <c r="R352" s="183"/>
      <c r="S352" s="171"/>
      <c r="T352" s="171"/>
      <c r="U352" s="171"/>
    </row>
    <row r="353" spans="1:21" x14ac:dyDescent="0.2">
      <c r="A353" s="181"/>
      <c r="B353" s="181"/>
      <c r="C353" s="181"/>
      <c r="D353" s="181"/>
      <c r="E353" s="181"/>
      <c r="F353" s="181"/>
      <c r="G353" s="181"/>
      <c r="H353" s="181"/>
      <c r="I353" s="181"/>
      <c r="J353" s="181"/>
      <c r="K353" s="181"/>
      <c r="L353" s="181"/>
      <c r="M353" s="181"/>
      <c r="N353" s="347"/>
      <c r="O353" s="181"/>
      <c r="P353" s="182"/>
      <c r="Q353" s="182"/>
      <c r="R353" s="183"/>
      <c r="S353" s="171"/>
      <c r="T353" s="171"/>
      <c r="U353" s="171"/>
    </row>
    <row r="354" spans="1:21" x14ac:dyDescent="0.2">
      <c r="A354" s="181"/>
      <c r="B354" s="181"/>
      <c r="C354" s="181"/>
      <c r="D354" s="181"/>
      <c r="E354" s="181"/>
      <c r="F354" s="181"/>
      <c r="G354" s="181"/>
      <c r="H354" s="181"/>
      <c r="I354" s="181"/>
      <c r="J354" s="181"/>
      <c r="K354" s="181"/>
      <c r="L354" s="181"/>
      <c r="M354" s="181"/>
      <c r="N354" s="347"/>
      <c r="O354" s="181"/>
      <c r="P354" s="182"/>
      <c r="Q354" s="182"/>
      <c r="R354" s="183"/>
      <c r="S354" s="171"/>
      <c r="T354" s="171"/>
      <c r="U354" s="171"/>
    </row>
    <row r="355" spans="1:21" x14ac:dyDescent="0.2">
      <c r="A355" s="181"/>
      <c r="B355" s="181"/>
      <c r="C355" s="181"/>
      <c r="D355" s="181"/>
      <c r="E355" s="181"/>
      <c r="F355" s="181"/>
      <c r="G355" s="181"/>
      <c r="H355" s="181"/>
      <c r="I355" s="181"/>
      <c r="J355" s="181"/>
      <c r="K355" s="181"/>
      <c r="L355" s="181"/>
      <c r="M355" s="181"/>
      <c r="N355" s="347"/>
      <c r="O355" s="181"/>
      <c r="P355" s="182"/>
      <c r="Q355" s="182"/>
      <c r="R355" s="183"/>
      <c r="S355" s="171"/>
      <c r="T355" s="171"/>
      <c r="U355" s="171"/>
    </row>
    <row r="356" spans="1:21" x14ac:dyDescent="0.2">
      <c r="A356" s="181"/>
      <c r="B356" s="181"/>
      <c r="C356" s="181"/>
      <c r="D356" s="181"/>
      <c r="E356" s="181"/>
      <c r="F356" s="181"/>
      <c r="G356" s="181"/>
      <c r="H356" s="181"/>
      <c r="I356" s="181"/>
      <c r="J356" s="181"/>
      <c r="K356" s="181"/>
      <c r="L356" s="181"/>
      <c r="M356" s="181"/>
      <c r="N356" s="347"/>
      <c r="O356" s="181"/>
      <c r="P356" s="182"/>
      <c r="Q356" s="182"/>
      <c r="R356" s="183"/>
      <c r="S356" s="171"/>
      <c r="T356" s="171"/>
      <c r="U356" s="171"/>
    </row>
    <row r="357" spans="1:21" x14ac:dyDescent="0.2">
      <c r="A357" s="181"/>
      <c r="B357" s="181"/>
      <c r="C357" s="181"/>
      <c r="D357" s="181"/>
      <c r="E357" s="181"/>
      <c r="F357" s="181"/>
      <c r="G357" s="181"/>
      <c r="H357" s="181"/>
      <c r="I357" s="181"/>
      <c r="J357" s="181"/>
      <c r="K357" s="181"/>
      <c r="L357" s="181"/>
      <c r="M357" s="181"/>
      <c r="N357" s="347"/>
      <c r="O357" s="181"/>
      <c r="P357" s="182"/>
      <c r="Q357" s="182"/>
      <c r="R357" s="183"/>
      <c r="S357" s="171"/>
      <c r="T357" s="171"/>
      <c r="U357" s="171"/>
    </row>
    <row r="358" spans="1:21" x14ac:dyDescent="0.2">
      <c r="A358" s="181"/>
      <c r="B358" s="181"/>
      <c r="C358" s="181"/>
      <c r="D358" s="181"/>
      <c r="E358" s="181"/>
      <c r="F358" s="181"/>
      <c r="G358" s="181"/>
      <c r="H358" s="181"/>
      <c r="I358" s="181"/>
      <c r="J358" s="181"/>
      <c r="K358" s="181"/>
      <c r="L358" s="181"/>
      <c r="M358" s="181"/>
      <c r="N358" s="347"/>
      <c r="O358" s="181"/>
      <c r="P358" s="182"/>
      <c r="Q358" s="182"/>
      <c r="R358" s="183"/>
      <c r="S358" s="171"/>
      <c r="T358" s="171"/>
      <c r="U358" s="171"/>
    </row>
    <row r="359" spans="1:21" x14ac:dyDescent="0.2">
      <c r="A359" s="181"/>
      <c r="B359" s="181"/>
      <c r="C359" s="181"/>
      <c r="D359" s="181"/>
      <c r="E359" s="181"/>
      <c r="F359" s="181"/>
      <c r="G359" s="181"/>
      <c r="H359" s="181"/>
      <c r="I359" s="181"/>
      <c r="J359" s="181"/>
      <c r="K359" s="181"/>
      <c r="L359" s="181"/>
      <c r="M359" s="181"/>
      <c r="N359" s="347"/>
      <c r="O359" s="181"/>
      <c r="P359" s="182"/>
      <c r="Q359" s="182"/>
      <c r="R359" s="183"/>
      <c r="S359" s="171"/>
      <c r="T359" s="171"/>
      <c r="U359" s="171"/>
    </row>
    <row r="360" spans="1:21" x14ac:dyDescent="0.2">
      <c r="A360" s="181"/>
      <c r="B360" s="181"/>
      <c r="C360" s="181"/>
      <c r="D360" s="181"/>
      <c r="E360" s="181"/>
      <c r="F360" s="181"/>
      <c r="G360" s="181"/>
      <c r="H360" s="181"/>
      <c r="I360" s="181"/>
      <c r="J360" s="181"/>
      <c r="K360" s="181"/>
      <c r="L360" s="181"/>
      <c r="M360" s="181"/>
      <c r="N360" s="347"/>
      <c r="O360" s="181"/>
      <c r="P360" s="182"/>
      <c r="Q360" s="182"/>
      <c r="R360" s="183"/>
      <c r="S360" s="171"/>
      <c r="T360" s="171"/>
      <c r="U360" s="171"/>
    </row>
    <row r="361" spans="1:21" x14ac:dyDescent="0.2">
      <c r="A361" s="181"/>
      <c r="B361" s="181"/>
      <c r="C361" s="181"/>
      <c r="D361" s="181"/>
      <c r="E361" s="181"/>
      <c r="F361" s="181"/>
      <c r="G361" s="181"/>
      <c r="H361" s="181"/>
      <c r="I361" s="181"/>
      <c r="J361" s="181"/>
      <c r="K361" s="181"/>
      <c r="L361" s="181"/>
      <c r="M361" s="181"/>
      <c r="N361" s="347"/>
      <c r="O361" s="181"/>
      <c r="P361" s="182"/>
      <c r="Q361" s="182"/>
      <c r="R361" s="183"/>
      <c r="S361" s="171"/>
      <c r="T361" s="171"/>
      <c r="U361" s="171"/>
    </row>
    <row r="362" spans="1:21" x14ac:dyDescent="0.2">
      <c r="A362" s="181"/>
      <c r="B362" s="181"/>
      <c r="C362" s="181"/>
      <c r="D362" s="181"/>
      <c r="E362" s="181"/>
      <c r="F362" s="181"/>
      <c r="G362" s="181"/>
      <c r="H362" s="181"/>
      <c r="I362" s="181"/>
      <c r="J362" s="181"/>
      <c r="K362" s="181"/>
      <c r="L362" s="181"/>
      <c r="M362" s="181"/>
      <c r="N362" s="347"/>
      <c r="O362" s="181"/>
      <c r="P362" s="182"/>
      <c r="Q362" s="182"/>
      <c r="R362" s="183"/>
      <c r="S362" s="171"/>
      <c r="T362" s="171"/>
      <c r="U362" s="171"/>
    </row>
    <row r="363" spans="1:21" x14ac:dyDescent="0.2">
      <c r="A363" s="181"/>
      <c r="B363" s="181"/>
      <c r="C363" s="181"/>
      <c r="D363" s="181"/>
      <c r="E363" s="181"/>
      <c r="F363" s="181"/>
      <c r="G363" s="181"/>
      <c r="H363" s="181"/>
      <c r="I363" s="181"/>
      <c r="J363" s="181"/>
      <c r="K363" s="181"/>
      <c r="L363" s="181"/>
      <c r="M363" s="181"/>
      <c r="N363" s="347"/>
      <c r="O363" s="181"/>
      <c r="P363" s="182"/>
      <c r="Q363" s="182"/>
      <c r="R363" s="183"/>
      <c r="S363" s="171"/>
      <c r="T363" s="171"/>
      <c r="U363" s="171"/>
    </row>
    <row r="364" spans="1:21" x14ac:dyDescent="0.2">
      <c r="A364" s="181"/>
      <c r="B364" s="181"/>
      <c r="C364" s="181"/>
      <c r="D364" s="181"/>
      <c r="E364" s="181"/>
      <c r="F364" s="181"/>
      <c r="G364" s="181"/>
      <c r="H364" s="181"/>
      <c r="I364" s="181"/>
      <c r="J364" s="181"/>
      <c r="K364" s="181"/>
      <c r="L364" s="181"/>
      <c r="M364" s="181"/>
      <c r="N364" s="347"/>
      <c r="O364" s="181"/>
      <c r="P364" s="182"/>
      <c r="Q364" s="182"/>
      <c r="R364" s="183"/>
      <c r="S364" s="171"/>
      <c r="T364" s="171"/>
      <c r="U364" s="171"/>
    </row>
    <row r="365" spans="1:21" x14ac:dyDescent="0.2">
      <c r="A365" s="181"/>
      <c r="B365" s="181"/>
      <c r="C365" s="181"/>
      <c r="D365" s="181"/>
      <c r="E365" s="181"/>
      <c r="F365" s="181"/>
      <c r="G365" s="181"/>
      <c r="H365" s="181"/>
      <c r="I365" s="181"/>
      <c r="J365" s="181"/>
      <c r="K365" s="181"/>
      <c r="L365" s="181"/>
      <c r="M365" s="181"/>
      <c r="N365" s="347"/>
      <c r="O365" s="181"/>
      <c r="P365" s="182"/>
      <c r="Q365" s="182"/>
      <c r="R365" s="183"/>
      <c r="S365" s="171"/>
      <c r="T365" s="171"/>
      <c r="U365" s="171"/>
    </row>
    <row r="366" spans="1:21" x14ac:dyDescent="0.2">
      <c r="A366" s="181"/>
      <c r="B366" s="181"/>
      <c r="C366" s="181"/>
      <c r="D366" s="181"/>
      <c r="E366" s="181"/>
      <c r="F366" s="181"/>
      <c r="G366" s="181"/>
      <c r="H366" s="181"/>
      <c r="I366" s="181"/>
      <c r="J366" s="181"/>
      <c r="K366" s="181"/>
      <c r="L366" s="181"/>
      <c r="M366" s="181"/>
      <c r="N366" s="347"/>
      <c r="O366" s="181"/>
      <c r="P366" s="182"/>
      <c r="Q366" s="182"/>
      <c r="R366" s="183"/>
      <c r="S366" s="171"/>
      <c r="T366" s="171"/>
      <c r="U366" s="171"/>
    </row>
    <row r="367" spans="1:21" x14ac:dyDescent="0.2">
      <c r="A367" s="181"/>
      <c r="B367" s="181"/>
      <c r="C367" s="181"/>
      <c r="D367" s="181"/>
      <c r="E367" s="181"/>
      <c r="F367" s="181"/>
      <c r="G367" s="181"/>
      <c r="H367" s="181"/>
      <c r="I367" s="181"/>
      <c r="J367" s="181"/>
      <c r="K367" s="181"/>
      <c r="L367" s="181"/>
      <c r="M367" s="181"/>
      <c r="N367" s="347"/>
      <c r="O367" s="181"/>
      <c r="P367" s="182"/>
      <c r="Q367" s="182"/>
      <c r="R367" s="183"/>
      <c r="S367" s="171"/>
      <c r="T367" s="171"/>
      <c r="U367" s="171"/>
    </row>
    <row r="368" spans="1:21" x14ac:dyDescent="0.2">
      <c r="A368" s="181"/>
      <c r="B368" s="181"/>
      <c r="C368" s="181"/>
      <c r="D368" s="181"/>
      <c r="E368" s="181"/>
      <c r="F368" s="181"/>
      <c r="G368" s="181"/>
      <c r="H368" s="181"/>
      <c r="I368" s="181"/>
      <c r="J368" s="181"/>
      <c r="K368" s="181"/>
      <c r="L368" s="181"/>
      <c r="M368" s="181"/>
      <c r="N368" s="347"/>
      <c r="O368" s="181"/>
      <c r="P368" s="182"/>
      <c r="Q368" s="182"/>
      <c r="R368" s="183"/>
      <c r="S368" s="171"/>
      <c r="T368" s="171"/>
      <c r="U368" s="171"/>
    </row>
    <row r="369" spans="1:21" x14ac:dyDescent="0.2">
      <c r="A369" s="181"/>
      <c r="B369" s="181"/>
      <c r="C369" s="181"/>
      <c r="D369" s="181"/>
      <c r="E369" s="181"/>
      <c r="F369" s="181"/>
      <c r="G369" s="181"/>
      <c r="H369" s="181"/>
      <c r="I369" s="181"/>
      <c r="J369" s="181"/>
      <c r="K369" s="181"/>
      <c r="L369" s="181"/>
      <c r="M369" s="181"/>
      <c r="N369" s="347"/>
      <c r="O369" s="181"/>
      <c r="P369" s="182"/>
      <c r="Q369" s="182"/>
      <c r="R369" s="183"/>
      <c r="S369" s="171"/>
      <c r="T369" s="171"/>
      <c r="U369" s="171"/>
    </row>
    <row r="370" spans="1:21" x14ac:dyDescent="0.2">
      <c r="A370" s="181"/>
      <c r="B370" s="181"/>
      <c r="C370" s="181"/>
      <c r="D370" s="181"/>
      <c r="E370" s="181"/>
      <c r="F370" s="181"/>
      <c r="G370" s="181"/>
      <c r="H370" s="181"/>
      <c r="I370" s="181"/>
      <c r="J370" s="181"/>
      <c r="K370" s="181"/>
      <c r="L370" s="181"/>
      <c r="M370" s="181"/>
      <c r="N370" s="347"/>
      <c r="O370" s="181"/>
      <c r="P370" s="182"/>
      <c r="Q370" s="182"/>
      <c r="R370" s="183"/>
      <c r="S370" s="171"/>
      <c r="T370" s="171"/>
      <c r="U370" s="171"/>
    </row>
    <row r="371" spans="1:21" x14ac:dyDescent="0.2">
      <c r="A371" s="181"/>
      <c r="B371" s="181"/>
      <c r="C371" s="181"/>
      <c r="D371" s="181"/>
      <c r="E371" s="181"/>
      <c r="F371" s="181"/>
      <c r="G371" s="181"/>
      <c r="H371" s="181"/>
      <c r="I371" s="181"/>
      <c r="J371" s="181"/>
      <c r="K371" s="181"/>
      <c r="L371" s="181"/>
      <c r="M371" s="181"/>
      <c r="N371" s="347"/>
      <c r="O371" s="181"/>
      <c r="P371" s="182"/>
      <c r="Q371" s="182"/>
      <c r="R371" s="183"/>
      <c r="S371" s="171"/>
      <c r="T371" s="171"/>
      <c r="U371" s="171"/>
    </row>
    <row r="372" spans="1:21" x14ac:dyDescent="0.2">
      <c r="A372" s="181"/>
      <c r="B372" s="181"/>
      <c r="C372" s="181"/>
      <c r="D372" s="181"/>
      <c r="E372" s="181"/>
      <c r="F372" s="181"/>
      <c r="G372" s="181"/>
      <c r="H372" s="181"/>
      <c r="I372" s="181"/>
      <c r="J372" s="181"/>
      <c r="K372" s="181"/>
      <c r="L372" s="181"/>
      <c r="M372" s="181"/>
      <c r="N372" s="347"/>
      <c r="O372" s="181"/>
      <c r="P372" s="182"/>
      <c r="Q372" s="182"/>
      <c r="R372" s="183"/>
      <c r="S372" s="171"/>
      <c r="T372" s="171"/>
      <c r="U372" s="171"/>
    </row>
    <row r="373" spans="1:21" x14ac:dyDescent="0.2">
      <c r="A373" s="181"/>
      <c r="B373" s="181"/>
      <c r="C373" s="181"/>
      <c r="D373" s="181"/>
      <c r="E373" s="181"/>
      <c r="F373" s="181"/>
      <c r="G373" s="181"/>
      <c r="H373" s="181"/>
      <c r="I373" s="181"/>
      <c r="J373" s="181"/>
      <c r="K373" s="181"/>
      <c r="L373" s="181"/>
      <c r="M373" s="181"/>
      <c r="N373" s="347"/>
      <c r="O373" s="181"/>
      <c r="P373" s="182"/>
      <c r="Q373" s="182"/>
      <c r="R373" s="183"/>
      <c r="S373" s="171"/>
      <c r="T373" s="171"/>
      <c r="U373" s="171"/>
    </row>
    <row r="374" spans="1:21" x14ac:dyDescent="0.2">
      <c r="A374" s="181"/>
      <c r="B374" s="181"/>
      <c r="C374" s="181"/>
      <c r="D374" s="181"/>
      <c r="E374" s="181"/>
      <c r="F374" s="181"/>
      <c r="G374" s="181"/>
      <c r="H374" s="181"/>
      <c r="I374" s="181"/>
      <c r="J374" s="181"/>
      <c r="K374" s="181"/>
      <c r="L374" s="181"/>
      <c r="M374" s="181"/>
      <c r="N374" s="347"/>
      <c r="O374" s="181"/>
      <c r="P374" s="182"/>
      <c r="Q374" s="182"/>
      <c r="R374" s="183"/>
      <c r="S374" s="171"/>
      <c r="T374" s="171"/>
      <c r="U374" s="171"/>
    </row>
    <row r="375" spans="1:21" x14ac:dyDescent="0.2">
      <c r="A375" s="181"/>
      <c r="B375" s="181"/>
      <c r="C375" s="181"/>
      <c r="D375" s="181"/>
      <c r="E375" s="181"/>
      <c r="F375" s="181"/>
      <c r="G375" s="181"/>
      <c r="H375" s="181"/>
      <c r="I375" s="181"/>
      <c r="J375" s="181"/>
      <c r="K375" s="181"/>
      <c r="L375" s="181"/>
      <c r="M375" s="181"/>
      <c r="N375" s="347"/>
      <c r="O375" s="181"/>
      <c r="P375" s="182"/>
      <c r="Q375" s="182"/>
      <c r="R375" s="183"/>
      <c r="S375" s="171"/>
      <c r="T375" s="171"/>
      <c r="U375" s="171"/>
    </row>
    <row r="376" spans="1:21" x14ac:dyDescent="0.2">
      <c r="A376" s="181"/>
      <c r="B376" s="181"/>
      <c r="C376" s="181"/>
      <c r="D376" s="181"/>
      <c r="E376" s="181"/>
      <c r="F376" s="181"/>
      <c r="G376" s="181"/>
      <c r="H376" s="181"/>
      <c r="I376" s="181"/>
      <c r="J376" s="181"/>
      <c r="K376" s="181"/>
      <c r="L376" s="181"/>
      <c r="M376" s="181"/>
      <c r="N376" s="347"/>
      <c r="O376" s="181"/>
      <c r="P376" s="182"/>
      <c r="Q376" s="182"/>
      <c r="R376" s="183"/>
      <c r="S376" s="171"/>
      <c r="T376" s="171"/>
      <c r="U376" s="171"/>
    </row>
    <row r="377" spans="1:21" x14ac:dyDescent="0.2">
      <c r="A377" s="181"/>
      <c r="B377" s="181"/>
      <c r="C377" s="181"/>
      <c r="D377" s="181"/>
      <c r="E377" s="181"/>
      <c r="F377" s="181"/>
      <c r="G377" s="181"/>
      <c r="H377" s="181"/>
      <c r="I377" s="181"/>
      <c r="J377" s="181"/>
      <c r="K377" s="181"/>
      <c r="L377" s="181"/>
      <c r="M377" s="181"/>
      <c r="N377" s="347"/>
      <c r="O377" s="181"/>
      <c r="P377" s="182"/>
      <c r="Q377" s="182"/>
      <c r="R377" s="183"/>
      <c r="S377" s="171"/>
      <c r="T377" s="171"/>
      <c r="U377" s="171"/>
    </row>
    <row r="378" spans="1:21" x14ac:dyDescent="0.2">
      <c r="A378" s="181"/>
      <c r="B378" s="181"/>
      <c r="C378" s="181"/>
      <c r="D378" s="181"/>
      <c r="E378" s="181"/>
      <c r="F378" s="181"/>
      <c r="G378" s="181"/>
      <c r="H378" s="181"/>
      <c r="I378" s="181"/>
      <c r="J378" s="181"/>
      <c r="K378" s="181"/>
      <c r="L378" s="181"/>
      <c r="M378" s="181"/>
      <c r="N378" s="347"/>
      <c r="O378" s="181"/>
      <c r="P378" s="182"/>
      <c r="Q378" s="182"/>
      <c r="R378" s="183"/>
      <c r="S378" s="171"/>
      <c r="T378" s="171"/>
      <c r="U378" s="171"/>
    </row>
    <row r="379" spans="1:21" x14ac:dyDescent="0.2">
      <c r="A379" s="181"/>
      <c r="B379" s="181"/>
      <c r="C379" s="181"/>
      <c r="D379" s="181"/>
      <c r="E379" s="181"/>
      <c r="F379" s="181"/>
      <c r="G379" s="181"/>
      <c r="H379" s="181"/>
      <c r="I379" s="181"/>
      <c r="J379" s="181"/>
      <c r="K379" s="181"/>
      <c r="L379" s="181"/>
      <c r="M379" s="181"/>
      <c r="N379" s="347"/>
      <c r="O379" s="181"/>
      <c r="P379" s="182"/>
      <c r="Q379" s="182"/>
      <c r="R379" s="183"/>
      <c r="S379" s="171"/>
      <c r="T379" s="171"/>
      <c r="U379" s="171"/>
    </row>
    <row r="380" spans="1:21" x14ac:dyDescent="0.2">
      <c r="A380" s="181"/>
      <c r="B380" s="181"/>
      <c r="C380" s="181"/>
      <c r="D380" s="181"/>
      <c r="E380" s="181"/>
      <c r="F380" s="181"/>
      <c r="G380" s="181"/>
      <c r="H380" s="181"/>
      <c r="I380" s="181"/>
      <c r="J380" s="181"/>
      <c r="K380" s="181"/>
      <c r="L380" s="181"/>
      <c r="M380" s="181"/>
      <c r="N380" s="347"/>
      <c r="O380" s="181"/>
      <c r="P380" s="182"/>
      <c r="Q380" s="182"/>
      <c r="R380" s="183"/>
      <c r="S380" s="171"/>
      <c r="T380" s="171"/>
      <c r="U380" s="171"/>
    </row>
    <row r="381" spans="1:21" x14ac:dyDescent="0.2">
      <c r="A381" s="181"/>
      <c r="B381" s="181"/>
      <c r="C381" s="181"/>
      <c r="D381" s="181"/>
      <c r="E381" s="181"/>
      <c r="F381" s="181"/>
      <c r="G381" s="181"/>
      <c r="H381" s="181"/>
      <c r="I381" s="181"/>
      <c r="J381" s="181"/>
      <c r="K381" s="181"/>
      <c r="L381" s="181"/>
      <c r="M381" s="181"/>
      <c r="N381" s="347"/>
      <c r="O381" s="181"/>
      <c r="P381" s="182"/>
      <c r="Q381" s="182"/>
      <c r="R381" s="183"/>
      <c r="S381" s="171"/>
      <c r="T381" s="171"/>
      <c r="U381" s="171"/>
    </row>
    <row r="382" spans="1:21" x14ac:dyDescent="0.2">
      <c r="A382" s="181"/>
      <c r="B382" s="181"/>
      <c r="C382" s="181"/>
      <c r="D382" s="181"/>
      <c r="E382" s="181"/>
      <c r="F382" s="181"/>
      <c r="G382" s="181"/>
      <c r="H382" s="181"/>
      <c r="I382" s="181"/>
      <c r="J382" s="181"/>
      <c r="K382" s="181"/>
      <c r="L382" s="181"/>
      <c r="M382" s="181"/>
      <c r="N382" s="347"/>
      <c r="O382" s="181"/>
      <c r="P382" s="182"/>
      <c r="Q382" s="182"/>
      <c r="R382" s="183"/>
      <c r="S382" s="171"/>
      <c r="T382" s="171"/>
      <c r="U382" s="171"/>
    </row>
    <row r="383" spans="1:21" x14ac:dyDescent="0.2">
      <c r="A383" s="181"/>
      <c r="B383" s="181"/>
      <c r="C383" s="181"/>
      <c r="D383" s="181"/>
      <c r="E383" s="181"/>
      <c r="F383" s="181"/>
      <c r="G383" s="181"/>
      <c r="H383" s="181"/>
      <c r="I383" s="181"/>
      <c r="J383" s="181"/>
      <c r="K383" s="181"/>
      <c r="L383" s="181"/>
      <c r="M383" s="181"/>
      <c r="N383" s="347"/>
      <c r="O383" s="181"/>
      <c r="P383" s="182"/>
      <c r="Q383" s="182"/>
      <c r="R383" s="183"/>
      <c r="S383" s="171"/>
      <c r="T383" s="171"/>
      <c r="U383" s="171"/>
    </row>
    <row r="384" spans="1:21" x14ac:dyDescent="0.2">
      <c r="A384" s="181"/>
      <c r="B384" s="181"/>
      <c r="C384" s="181"/>
      <c r="D384" s="181"/>
      <c r="E384" s="181"/>
      <c r="F384" s="181"/>
      <c r="G384" s="181"/>
      <c r="H384" s="181"/>
      <c r="I384" s="181"/>
      <c r="J384" s="181"/>
      <c r="K384" s="181"/>
      <c r="L384" s="181"/>
      <c r="M384" s="181"/>
      <c r="N384" s="347"/>
      <c r="O384" s="181"/>
      <c r="P384" s="182"/>
      <c r="Q384" s="182"/>
      <c r="R384" s="183"/>
      <c r="S384" s="171"/>
      <c r="T384" s="171"/>
      <c r="U384" s="171"/>
    </row>
    <row r="385" spans="1:21" x14ac:dyDescent="0.2">
      <c r="A385" s="181"/>
      <c r="B385" s="181"/>
      <c r="C385" s="181"/>
      <c r="D385" s="181"/>
      <c r="E385" s="181"/>
      <c r="F385" s="181"/>
      <c r="G385" s="181"/>
      <c r="H385" s="181"/>
      <c r="I385" s="181"/>
      <c r="J385" s="181"/>
      <c r="K385" s="181"/>
      <c r="L385" s="181"/>
      <c r="M385" s="181"/>
      <c r="N385" s="347"/>
      <c r="O385" s="181"/>
      <c r="P385" s="182"/>
      <c r="Q385" s="182"/>
      <c r="R385" s="183"/>
      <c r="S385" s="171"/>
      <c r="T385" s="171"/>
      <c r="U385" s="171"/>
    </row>
    <row r="386" spans="1:21" x14ac:dyDescent="0.2">
      <c r="A386" s="181"/>
      <c r="B386" s="181"/>
      <c r="C386" s="181"/>
      <c r="D386" s="181"/>
      <c r="E386" s="181"/>
      <c r="F386" s="181"/>
      <c r="G386" s="181"/>
      <c r="H386" s="181"/>
      <c r="I386" s="181"/>
      <c r="J386" s="181"/>
      <c r="K386" s="181"/>
      <c r="L386" s="181"/>
      <c r="M386" s="181"/>
      <c r="N386" s="347"/>
      <c r="O386" s="181"/>
      <c r="P386" s="182"/>
      <c r="Q386" s="182"/>
      <c r="R386" s="183"/>
      <c r="S386" s="171"/>
      <c r="T386" s="171"/>
      <c r="U386" s="171"/>
    </row>
    <row r="387" spans="1:21" x14ac:dyDescent="0.2">
      <c r="A387" s="181"/>
      <c r="B387" s="181"/>
      <c r="C387" s="181"/>
      <c r="D387" s="181"/>
      <c r="E387" s="181"/>
      <c r="F387" s="181"/>
      <c r="G387" s="181"/>
      <c r="H387" s="181"/>
      <c r="I387" s="181"/>
      <c r="J387" s="181"/>
      <c r="K387" s="181"/>
      <c r="L387" s="181"/>
      <c r="M387" s="181"/>
      <c r="N387" s="347"/>
      <c r="O387" s="181"/>
      <c r="P387" s="182"/>
      <c r="Q387" s="182"/>
      <c r="R387" s="183"/>
      <c r="S387" s="171"/>
      <c r="T387" s="171"/>
      <c r="U387" s="171"/>
    </row>
    <row r="388" spans="1:21" x14ac:dyDescent="0.2">
      <c r="A388" s="181"/>
      <c r="B388" s="181"/>
      <c r="C388" s="181"/>
      <c r="D388" s="181"/>
      <c r="E388" s="181"/>
      <c r="F388" s="181"/>
      <c r="G388" s="181"/>
      <c r="H388" s="181"/>
      <c r="I388" s="181"/>
      <c r="J388" s="181"/>
      <c r="K388" s="181"/>
      <c r="L388" s="181"/>
      <c r="M388" s="181"/>
      <c r="N388" s="347"/>
      <c r="O388" s="181"/>
      <c r="P388" s="182"/>
      <c r="Q388" s="182"/>
      <c r="R388" s="183"/>
      <c r="S388" s="171"/>
      <c r="T388" s="171"/>
      <c r="U388" s="171"/>
    </row>
    <row r="389" spans="1:21" x14ac:dyDescent="0.2">
      <c r="A389" s="181"/>
      <c r="B389" s="181"/>
      <c r="C389" s="181"/>
      <c r="D389" s="181"/>
      <c r="E389" s="181"/>
      <c r="F389" s="181"/>
      <c r="G389" s="181"/>
      <c r="H389" s="181"/>
      <c r="I389" s="181"/>
      <c r="J389" s="181"/>
      <c r="K389" s="181"/>
      <c r="L389" s="181"/>
      <c r="M389" s="181"/>
      <c r="N389" s="347"/>
      <c r="O389" s="181"/>
      <c r="P389" s="182"/>
      <c r="Q389" s="182"/>
      <c r="R389" s="183"/>
      <c r="S389" s="171"/>
      <c r="T389" s="171"/>
      <c r="U389" s="171"/>
    </row>
    <row r="390" spans="1:21" x14ac:dyDescent="0.2">
      <c r="A390" s="181"/>
      <c r="B390" s="181"/>
      <c r="C390" s="181"/>
      <c r="D390" s="181"/>
      <c r="E390" s="181"/>
      <c r="F390" s="181"/>
      <c r="G390" s="181"/>
      <c r="H390" s="181"/>
      <c r="I390" s="181"/>
      <c r="J390" s="181"/>
      <c r="K390" s="181"/>
      <c r="L390" s="181"/>
      <c r="M390" s="181"/>
      <c r="N390" s="347"/>
      <c r="O390" s="181"/>
      <c r="P390" s="182"/>
      <c r="Q390" s="182"/>
      <c r="R390" s="183"/>
      <c r="S390" s="171"/>
      <c r="T390" s="171"/>
      <c r="U390" s="171"/>
    </row>
    <row r="391" spans="1:21" x14ac:dyDescent="0.2">
      <c r="A391" s="181"/>
      <c r="B391" s="181"/>
      <c r="C391" s="181"/>
      <c r="D391" s="181"/>
      <c r="E391" s="181"/>
      <c r="F391" s="181"/>
      <c r="G391" s="181"/>
      <c r="H391" s="181"/>
      <c r="I391" s="181"/>
      <c r="J391" s="181"/>
      <c r="K391" s="181"/>
      <c r="L391" s="181"/>
      <c r="M391" s="181"/>
      <c r="N391" s="347"/>
      <c r="O391" s="181"/>
      <c r="P391" s="182"/>
      <c r="Q391" s="182"/>
      <c r="R391" s="183"/>
      <c r="S391" s="171"/>
      <c r="T391" s="171"/>
      <c r="U391" s="171"/>
    </row>
    <row r="392" spans="1:21" x14ac:dyDescent="0.2">
      <c r="A392" s="181"/>
      <c r="B392" s="181"/>
      <c r="C392" s="181"/>
      <c r="D392" s="181"/>
      <c r="E392" s="181"/>
      <c r="F392" s="181"/>
      <c r="G392" s="181"/>
      <c r="H392" s="181"/>
      <c r="I392" s="181"/>
      <c r="J392" s="181"/>
      <c r="K392" s="181"/>
      <c r="L392" s="181"/>
      <c r="M392" s="181"/>
      <c r="N392" s="347"/>
      <c r="O392" s="181"/>
      <c r="P392" s="182"/>
      <c r="Q392" s="182"/>
      <c r="R392" s="183"/>
      <c r="S392" s="171"/>
      <c r="T392" s="171"/>
      <c r="U392" s="171"/>
    </row>
    <row r="393" spans="1:21" x14ac:dyDescent="0.2">
      <c r="A393" s="181"/>
      <c r="B393" s="181"/>
      <c r="C393" s="181"/>
      <c r="D393" s="181"/>
      <c r="E393" s="181"/>
      <c r="F393" s="181"/>
      <c r="G393" s="181"/>
      <c r="H393" s="181"/>
      <c r="I393" s="181"/>
      <c r="J393" s="181"/>
      <c r="K393" s="181"/>
      <c r="L393" s="181"/>
      <c r="M393" s="181"/>
      <c r="N393" s="347"/>
      <c r="O393" s="181"/>
      <c r="P393" s="182"/>
      <c r="Q393" s="182"/>
      <c r="R393" s="183"/>
      <c r="S393" s="171"/>
      <c r="T393" s="171"/>
      <c r="U393" s="171"/>
    </row>
    <row r="394" spans="1:21" x14ac:dyDescent="0.2">
      <c r="A394" s="181"/>
      <c r="B394" s="181"/>
      <c r="C394" s="181"/>
      <c r="D394" s="181"/>
      <c r="E394" s="181"/>
      <c r="F394" s="181"/>
      <c r="G394" s="181"/>
      <c r="H394" s="181"/>
      <c r="I394" s="181"/>
      <c r="J394" s="181"/>
      <c r="K394" s="181"/>
      <c r="L394" s="181"/>
      <c r="M394" s="181"/>
      <c r="N394" s="347"/>
      <c r="O394" s="181"/>
      <c r="P394" s="182"/>
      <c r="Q394" s="182"/>
      <c r="R394" s="183"/>
      <c r="S394" s="171"/>
      <c r="T394" s="171"/>
      <c r="U394" s="171"/>
    </row>
    <row r="395" spans="1:21" x14ac:dyDescent="0.2">
      <c r="A395" s="181"/>
      <c r="B395" s="181"/>
      <c r="C395" s="181"/>
      <c r="D395" s="181"/>
      <c r="E395" s="181"/>
      <c r="F395" s="181"/>
      <c r="G395" s="181"/>
      <c r="H395" s="181"/>
      <c r="I395" s="181"/>
      <c r="J395" s="181"/>
      <c r="K395" s="181"/>
      <c r="L395" s="181"/>
      <c r="M395" s="181"/>
      <c r="N395" s="347"/>
      <c r="O395" s="181"/>
      <c r="P395" s="182"/>
      <c r="Q395" s="182"/>
      <c r="R395" s="183"/>
      <c r="S395" s="171"/>
      <c r="T395" s="171"/>
      <c r="U395" s="171"/>
    </row>
    <row r="396" spans="1:21" x14ac:dyDescent="0.2">
      <c r="A396" s="181"/>
      <c r="B396" s="181"/>
      <c r="C396" s="181"/>
      <c r="D396" s="181"/>
      <c r="E396" s="181"/>
      <c r="F396" s="181"/>
      <c r="G396" s="181"/>
      <c r="H396" s="181"/>
      <c r="I396" s="181"/>
      <c r="J396" s="181"/>
      <c r="K396" s="181"/>
      <c r="L396" s="181"/>
      <c r="M396" s="181"/>
      <c r="N396" s="347"/>
      <c r="O396" s="181"/>
      <c r="P396" s="182"/>
      <c r="Q396" s="182"/>
      <c r="R396" s="183"/>
      <c r="S396" s="171"/>
      <c r="T396" s="171"/>
      <c r="U396" s="171"/>
    </row>
    <row r="397" spans="1:21" x14ac:dyDescent="0.2">
      <c r="A397" s="181"/>
      <c r="B397" s="181"/>
      <c r="C397" s="181"/>
      <c r="D397" s="181"/>
      <c r="E397" s="181"/>
      <c r="F397" s="181"/>
      <c r="G397" s="181"/>
      <c r="H397" s="181"/>
      <c r="I397" s="181"/>
      <c r="J397" s="181"/>
      <c r="K397" s="181"/>
      <c r="L397" s="181"/>
      <c r="M397" s="181"/>
      <c r="N397" s="347"/>
      <c r="O397" s="181"/>
      <c r="P397" s="182"/>
      <c r="Q397" s="182"/>
      <c r="R397" s="183"/>
      <c r="S397" s="171"/>
      <c r="T397" s="171"/>
      <c r="U397" s="171"/>
    </row>
    <row r="398" spans="1:21" x14ac:dyDescent="0.2">
      <c r="A398" s="181"/>
      <c r="B398" s="181"/>
      <c r="C398" s="181"/>
      <c r="D398" s="181"/>
      <c r="E398" s="181"/>
      <c r="F398" s="181"/>
      <c r="G398" s="181"/>
      <c r="H398" s="181"/>
      <c r="I398" s="181"/>
      <c r="J398" s="181"/>
      <c r="K398" s="181"/>
      <c r="L398" s="181"/>
      <c r="M398" s="181"/>
      <c r="N398" s="347"/>
      <c r="O398" s="181"/>
      <c r="P398" s="182"/>
      <c r="Q398" s="182"/>
      <c r="R398" s="183"/>
      <c r="S398" s="171"/>
      <c r="T398" s="171"/>
      <c r="U398" s="171"/>
    </row>
    <row r="399" spans="1:21" x14ac:dyDescent="0.2">
      <c r="A399" s="181"/>
      <c r="B399" s="181"/>
      <c r="C399" s="181"/>
      <c r="D399" s="181"/>
      <c r="E399" s="181"/>
      <c r="F399" s="181"/>
      <c r="G399" s="181"/>
      <c r="H399" s="181"/>
      <c r="I399" s="181"/>
      <c r="J399" s="181"/>
      <c r="K399" s="181"/>
      <c r="L399" s="181"/>
      <c r="M399" s="181"/>
      <c r="N399" s="347"/>
      <c r="O399" s="181"/>
      <c r="P399" s="182"/>
      <c r="Q399" s="182"/>
      <c r="R399" s="183"/>
      <c r="S399" s="171"/>
      <c r="T399" s="171"/>
      <c r="U399" s="171"/>
    </row>
    <row r="400" spans="1:21" x14ac:dyDescent="0.2">
      <c r="A400" s="181"/>
      <c r="B400" s="181"/>
      <c r="C400" s="181"/>
      <c r="D400" s="181"/>
      <c r="E400" s="181"/>
      <c r="F400" s="181"/>
      <c r="G400" s="181"/>
      <c r="H400" s="181"/>
      <c r="I400" s="181"/>
      <c r="J400" s="181"/>
      <c r="K400" s="181"/>
      <c r="L400" s="181"/>
      <c r="M400" s="181"/>
      <c r="N400" s="347"/>
      <c r="O400" s="181"/>
      <c r="P400" s="182"/>
      <c r="Q400" s="182"/>
      <c r="R400" s="183"/>
      <c r="S400" s="171"/>
      <c r="T400" s="171"/>
      <c r="U400" s="171"/>
    </row>
    <row r="401" spans="1:21" x14ac:dyDescent="0.2">
      <c r="A401" s="181"/>
      <c r="B401" s="181"/>
      <c r="C401" s="181"/>
      <c r="D401" s="181"/>
      <c r="E401" s="181"/>
      <c r="F401" s="181"/>
      <c r="G401" s="181"/>
      <c r="H401" s="181"/>
      <c r="I401" s="181"/>
      <c r="J401" s="181"/>
      <c r="K401" s="181"/>
      <c r="L401" s="181"/>
      <c r="M401" s="181"/>
      <c r="N401" s="347"/>
      <c r="O401" s="181"/>
      <c r="P401" s="182"/>
      <c r="Q401" s="182"/>
      <c r="R401" s="183"/>
      <c r="S401" s="171"/>
      <c r="T401" s="171"/>
      <c r="U401" s="171"/>
    </row>
    <row r="402" spans="1:21" x14ac:dyDescent="0.2">
      <c r="A402" s="181"/>
      <c r="B402" s="181"/>
      <c r="C402" s="181"/>
      <c r="D402" s="181"/>
      <c r="E402" s="181"/>
      <c r="F402" s="181"/>
      <c r="G402" s="181"/>
      <c r="H402" s="181"/>
      <c r="I402" s="181"/>
      <c r="J402" s="181"/>
      <c r="K402" s="181"/>
      <c r="L402" s="181"/>
      <c r="M402" s="181"/>
      <c r="N402" s="347"/>
      <c r="O402" s="181"/>
      <c r="P402" s="182"/>
      <c r="Q402" s="182"/>
      <c r="R402" s="183"/>
      <c r="S402" s="171"/>
      <c r="T402" s="171"/>
      <c r="U402" s="171"/>
    </row>
    <row r="403" spans="1:21" x14ac:dyDescent="0.2">
      <c r="A403" s="181"/>
      <c r="B403" s="181"/>
      <c r="C403" s="181"/>
      <c r="D403" s="181"/>
      <c r="E403" s="181"/>
      <c r="F403" s="181"/>
      <c r="G403" s="181"/>
      <c r="H403" s="181"/>
      <c r="I403" s="181"/>
      <c r="J403" s="181"/>
      <c r="K403" s="181"/>
      <c r="L403" s="181"/>
      <c r="M403" s="181"/>
      <c r="N403" s="347"/>
      <c r="O403" s="181"/>
      <c r="P403" s="182"/>
      <c r="Q403" s="182"/>
      <c r="R403" s="183"/>
      <c r="S403" s="171"/>
      <c r="T403" s="171"/>
      <c r="U403" s="171"/>
    </row>
    <row r="404" spans="1:21" x14ac:dyDescent="0.2">
      <c r="A404" s="181"/>
      <c r="B404" s="181"/>
      <c r="C404" s="181"/>
      <c r="D404" s="181"/>
      <c r="E404" s="181"/>
      <c r="F404" s="181"/>
      <c r="G404" s="181"/>
      <c r="H404" s="181"/>
      <c r="I404" s="181"/>
      <c r="J404" s="181"/>
      <c r="K404" s="181"/>
      <c r="L404" s="181"/>
      <c r="M404" s="181"/>
      <c r="N404" s="347"/>
      <c r="O404" s="181"/>
      <c r="P404" s="182"/>
      <c r="Q404" s="182"/>
      <c r="R404" s="183"/>
      <c r="S404" s="171"/>
      <c r="T404" s="171"/>
      <c r="U404" s="171"/>
    </row>
    <row r="405" spans="1:21" x14ac:dyDescent="0.2">
      <c r="A405" s="181"/>
      <c r="B405" s="181"/>
      <c r="C405" s="181"/>
      <c r="D405" s="181"/>
      <c r="E405" s="181"/>
      <c r="F405" s="181"/>
      <c r="G405" s="181"/>
      <c r="H405" s="181"/>
      <c r="I405" s="181"/>
      <c r="J405" s="181"/>
      <c r="K405" s="181"/>
      <c r="L405" s="181"/>
      <c r="M405" s="181"/>
      <c r="N405" s="347"/>
      <c r="O405" s="181"/>
      <c r="P405" s="182"/>
      <c r="Q405" s="182"/>
      <c r="R405" s="183"/>
      <c r="S405" s="171"/>
      <c r="T405" s="171"/>
      <c r="U405" s="171"/>
    </row>
    <row r="406" spans="1:21" x14ac:dyDescent="0.2">
      <c r="A406" s="181"/>
      <c r="B406" s="181"/>
      <c r="C406" s="181"/>
      <c r="D406" s="181"/>
      <c r="E406" s="181"/>
      <c r="F406" s="181"/>
      <c r="G406" s="181"/>
      <c r="H406" s="181"/>
      <c r="I406" s="181"/>
      <c r="J406" s="181"/>
      <c r="K406" s="181"/>
      <c r="L406" s="181"/>
      <c r="M406" s="181"/>
      <c r="N406" s="347"/>
      <c r="O406" s="181"/>
      <c r="P406" s="182"/>
      <c r="Q406" s="182"/>
      <c r="R406" s="183"/>
      <c r="S406" s="171"/>
      <c r="T406" s="171"/>
      <c r="U406" s="171"/>
    </row>
    <row r="407" spans="1:21" x14ac:dyDescent="0.2">
      <c r="A407" s="181"/>
      <c r="B407" s="181"/>
      <c r="C407" s="181"/>
      <c r="D407" s="181"/>
      <c r="E407" s="181"/>
      <c r="F407" s="181"/>
      <c r="G407" s="181"/>
      <c r="H407" s="181"/>
      <c r="I407" s="181"/>
      <c r="J407" s="181"/>
      <c r="K407" s="181"/>
      <c r="L407" s="181"/>
      <c r="M407" s="181"/>
      <c r="N407" s="347"/>
      <c r="O407" s="181"/>
      <c r="P407" s="182"/>
      <c r="Q407" s="182"/>
      <c r="R407" s="183"/>
      <c r="S407" s="171"/>
      <c r="T407" s="171"/>
      <c r="U407" s="171"/>
    </row>
    <row r="408" spans="1:21" x14ac:dyDescent="0.2">
      <c r="A408" s="181"/>
      <c r="B408" s="181"/>
      <c r="C408" s="181"/>
      <c r="D408" s="181"/>
      <c r="E408" s="181"/>
      <c r="F408" s="181"/>
      <c r="G408" s="181"/>
      <c r="H408" s="181"/>
      <c r="I408" s="181"/>
      <c r="J408" s="181"/>
      <c r="K408" s="181"/>
      <c r="L408" s="181"/>
      <c r="M408" s="181"/>
      <c r="N408" s="347"/>
      <c r="O408" s="181"/>
      <c r="P408" s="182"/>
      <c r="Q408" s="182"/>
      <c r="R408" s="183"/>
      <c r="S408" s="171"/>
      <c r="T408" s="171"/>
      <c r="U408" s="171"/>
    </row>
    <row r="409" spans="1:21" x14ac:dyDescent="0.2">
      <c r="A409" s="181"/>
      <c r="B409" s="181"/>
      <c r="C409" s="181"/>
      <c r="D409" s="181"/>
      <c r="E409" s="181"/>
      <c r="F409" s="181"/>
      <c r="G409" s="181"/>
      <c r="H409" s="181"/>
      <c r="I409" s="181"/>
      <c r="J409" s="181"/>
      <c r="K409" s="181"/>
      <c r="L409" s="181"/>
      <c r="M409" s="181"/>
      <c r="N409" s="347"/>
      <c r="O409" s="181"/>
      <c r="P409" s="182"/>
      <c r="Q409" s="182"/>
      <c r="R409" s="183"/>
      <c r="S409" s="171"/>
      <c r="T409" s="171"/>
      <c r="U409" s="171"/>
    </row>
    <row r="410" spans="1:21" x14ac:dyDescent="0.2">
      <c r="A410" s="181"/>
      <c r="B410" s="181"/>
      <c r="C410" s="181"/>
      <c r="D410" s="181"/>
      <c r="E410" s="181"/>
      <c r="F410" s="181"/>
      <c r="G410" s="181"/>
      <c r="H410" s="181"/>
      <c r="I410" s="181"/>
      <c r="J410" s="181"/>
      <c r="K410" s="181"/>
      <c r="L410" s="181"/>
      <c r="M410" s="181"/>
      <c r="N410" s="347"/>
      <c r="O410" s="181"/>
      <c r="P410" s="182"/>
      <c r="Q410" s="182"/>
      <c r="R410" s="183"/>
      <c r="S410" s="171"/>
      <c r="T410" s="171"/>
      <c r="U410" s="171"/>
    </row>
    <row r="411" spans="1:21" x14ac:dyDescent="0.2">
      <c r="A411" s="181"/>
      <c r="B411" s="181"/>
      <c r="C411" s="181"/>
      <c r="D411" s="181"/>
      <c r="E411" s="181"/>
      <c r="F411" s="181"/>
      <c r="G411" s="181"/>
      <c r="H411" s="181"/>
      <c r="I411" s="181"/>
      <c r="J411" s="181"/>
      <c r="K411" s="181"/>
      <c r="L411" s="181"/>
      <c r="M411" s="181"/>
      <c r="N411" s="347"/>
      <c r="O411" s="181"/>
      <c r="P411" s="182"/>
      <c r="Q411" s="182"/>
      <c r="R411" s="183"/>
      <c r="S411" s="171"/>
      <c r="T411" s="171"/>
      <c r="U411" s="171"/>
    </row>
    <row r="412" spans="1:21" x14ac:dyDescent="0.2">
      <c r="A412" s="181"/>
      <c r="B412" s="181"/>
      <c r="C412" s="181"/>
      <c r="D412" s="181"/>
      <c r="E412" s="181"/>
      <c r="F412" s="181"/>
      <c r="G412" s="181"/>
      <c r="H412" s="181"/>
      <c r="I412" s="181"/>
      <c r="J412" s="181"/>
      <c r="K412" s="181"/>
      <c r="L412" s="181"/>
      <c r="M412" s="181"/>
      <c r="N412" s="347"/>
      <c r="O412" s="181"/>
      <c r="P412" s="182"/>
      <c r="Q412" s="182"/>
      <c r="R412" s="183"/>
      <c r="S412" s="171"/>
      <c r="T412" s="171"/>
      <c r="U412" s="171"/>
    </row>
    <row r="413" spans="1:21" x14ac:dyDescent="0.2">
      <c r="A413" s="181"/>
      <c r="B413" s="181"/>
      <c r="C413" s="181"/>
      <c r="D413" s="181"/>
      <c r="E413" s="181"/>
      <c r="F413" s="181"/>
      <c r="G413" s="181"/>
      <c r="H413" s="181"/>
      <c r="I413" s="181"/>
      <c r="J413" s="181"/>
      <c r="K413" s="181"/>
      <c r="L413" s="181"/>
      <c r="M413" s="181"/>
      <c r="N413" s="347"/>
      <c r="O413" s="181"/>
      <c r="P413" s="182"/>
      <c r="Q413" s="182"/>
      <c r="R413" s="183"/>
      <c r="S413" s="171"/>
      <c r="T413" s="171"/>
      <c r="U413" s="171"/>
    </row>
    <row r="414" spans="1:21" x14ac:dyDescent="0.2">
      <c r="A414" s="181"/>
      <c r="B414" s="181"/>
      <c r="C414" s="181"/>
      <c r="D414" s="181"/>
      <c r="E414" s="181"/>
      <c r="F414" s="181"/>
      <c r="G414" s="181"/>
      <c r="H414" s="181"/>
      <c r="I414" s="181"/>
      <c r="J414" s="181"/>
      <c r="K414" s="181"/>
      <c r="L414" s="181"/>
      <c r="M414" s="181"/>
      <c r="N414" s="347"/>
      <c r="O414" s="181"/>
      <c r="P414" s="182"/>
      <c r="Q414" s="182"/>
      <c r="R414" s="183"/>
      <c r="S414" s="171"/>
      <c r="T414" s="171"/>
      <c r="U414" s="171"/>
    </row>
    <row r="415" spans="1:21" x14ac:dyDescent="0.2">
      <c r="A415" s="181"/>
      <c r="B415" s="181"/>
      <c r="C415" s="181"/>
      <c r="D415" s="181"/>
      <c r="E415" s="181"/>
      <c r="F415" s="181"/>
      <c r="G415" s="181"/>
      <c r="H415" s="181"/>
      <c r="I415" s="181"/>
      <c r="J415" s="181"/>
      <c r="K415" s="181"/>
      <c r="L415" s="181"/>
      <c r="M415" s="181"/>
      <c r="N415" s="347"/>
      <c r="O415" s="181"/>
      <c r="P415" s="182"/>
      <c r="Q415" s="182"/>
      <c r="R415" s="183"/>
      <c r="S415" s="171"/>
      <c r="T415" s="171"/>
      <c r="U415" s="171"/>
    </row>
    <row r="416" spans="1:21" x14ac:dyDescent="0.2">
      <c r="A416" s="181"/>
      <c r="B416" s="181"/>
      <c r="C416" s="181"/>
      <c r="D416" s="181"/>
      <c r="E416" s="181"/>
      <c r="F416" s="181"/>
      <c r="G416" s="181"/>
      <c r="H416" s="181"/>
      <c r="I416" s="181"/>
      <c r="J416" s="181"/>
      <c r="K416" s="181"/>
      <c r="L416" s="181"/>
      <c r="M416" s="181"/>
      <c r="N416" s="347"/>
      <c r="O416" s="181"/>
      <c r="P416" s="182"/>
      <c r="Q416" s="182"/>
      <c r="R416" s="183"/>
      <c r="S416" s="171"/>
      <c r="T416" s="171"/>
      <c r="U416" s="171"/>
    </row>
    <row r="417" spans="1:21" x14ac:dyDescent="0.2">
      <c r="A417" s="181"/>
      <c r="B417" s="181"/>
      <c r="C417" s="181"/>
      <c r="D417" s="181"/>
      <c r="E417" s="181"/>
      <c r="F417" s="181"/>
      <c r="G417" s="181"/>
      <c r="H417" s="181"/>
      <c r="I417" s="181"/>
      <c r="J417" s="181"/>
      <c r="K417" s="181"/>
      <c r="L417" s="181"/>
      <c r="M417" s="181"/>
      <c r="N417" s="347"/>
      <c r="O417" s="181"/>
      <c r="P417" s="182"/>
      <c r="Q417" s="182"/>
      <c r="R417" s="183"/>
      <c r="S417" s="171"/>
      <c r="T417" s="171"/>
      <c r="U417" s="171"/>
    </row>
    <row r="418" spans="1:21" x14ac:dyDescent="0.2">
      <c r="A418" s="181"/>
      <c r="B418" s="181"/>
      <c r="C418" s="181"/>
      <c r="D418" s="181"/>
      <c r="E418" s="181"/>
      <c r="F418" s="181"/>
      <c r="G418" s="181"/>
      <c r="H418" s="181"/>
      <c r="I418" s="181"/>
      <c r="J418" s="181"/>
      <c r="K418" s="181"/>
      <c r="L418" s="181"/>
      <c r="M418" s="181"/>
      <c r="N418" s="347"/>
      <c r="O418" s="181"/>
      <c r="P418" s="182"/>
      <c r="Q418" s="182"/>
      <c r="R418" s="183"/>
      <c r="S418" s="171"/>
      <c r="T418" s="171"/>
      <c r="U418" s="171"/>
    </row>
    <row r="419" spans="1:21" x14ac:dyDescent="0.2">
      <c r="A419" s="181"/>
      <c r="B419" s="181"/>
      <c r="C419" s="181"/>
      <c r="D419" s="181"/>
      <c r="E419" s="181"/>
      <c r="F419" s="181"/>
      <c r="G419" s="181"/>
      <c r="H419" s="181"/>
      <c r="I419" s="181"/>
      <c r="J419" s="181"/>
      <c r="K419" s="181"/>
      <c r="L419" s="181"/>
      <c r="M419" s="181"/>
      <c r="N419" s="347"/>
      <c r="O419" s="181"/>
      <c r="P419" s="182"/>
      <c r="Q419" s="182"/>
      <c r="R419" s="183"/>
      <c r="S419" s="171"/>
      <c r="T419" s="171"/>
      <c r="U419" s="171"/>
    </row>
    <row r="420" spans="1:21" x14ac:dyDescent="0.2">
      <c r="A420" s="181"/>
      <c r="B420" s="181"/>
      <c r="C420" s="181"/>
      <c r="D420" s="181"/>
      <c r="E420" s="181"/>
      <c r="F420" s="181"/>
      <c r="G420" s="181"/>
      <c r="H420" s="181"/>
      <c r="I420" s="181"/>
      <c r="J420" s="181"/>
      <c r="K420" s="181"/>
      <c r="L420" s="181"/>
      <c r="M420" s="181"/>
      <c r="N420" s="347"/>
      <c r="O420" s="181"/>
      <c r="P420" s="182"/>
      <c r="Q420" s="182"/>
      <c r="R420" s="183"/>
      <c r="S420" s="171"/>
      <c r="T420" s="171"/>
      <c r="U420" s="171"/>
    </row>
    <row r="421" spans="1:21" x14ac:dyDescent="0.2">
      <c r="A421" s="181"/>
      <c r="B421" s="181"/>
      <c r="C421" s="181"/>
      <c r="D421" s="181"/>
      <c r="E421" s="181"/>
      <c r="F421" s="181"/>
      <c r="G421" s="181"/>
      <c r="H421" s="181"/>
      <c r="I421" s="181"/>
      <c r="J421" s="181"/>
      <c r="K421" s="181"/>
      <c r="L421" s="181"/>
      <c r="M421" s="181"/>
      <c r="N421" s="347"/>
      <c r="O421" s="181"/>
      <c r="P421" s="182"/>
      <c r="Q421" s="182"/>
      <c r="R421" s="183"/>
      <c r="S421" s="171"/>
      <c r="T421" s="171"/>
      <c r="U421" s="171"/>
    </row>
    <row r="422" spans="1:21" x14ac:dyDescent="0.2">
      <c r="A422" s="181"/>
      <c r="B422" s="181"/>
      <c r="C422" s="181"/>
      <c r="D422" s="181"/>
      <c r="E422" s="181"/>
      <c r="F422" s="181"/>
      <c r="G422" s="181"/>
      <c r="H422" s="181"/>
      <c r="I422" s="181"/>
      <c r="J422" s="181"/>
      <c r="K422" s="181"/>
      <c r="L422" s="181"/>
      <c r="M422" s="181"/>
      <c r="N422" s="347"/>
      <c r="O422" s="181"/>
      <c r="P422" s="182"/>
      <c r="Q422" s="182"/>
      <c r="R422" s="183"/>
      <c r="S422" s="171"/>
      <c r="T422" s="171"/>
      <c r="U422" s="171"/>
    </row>
    <row r="423" spans="1:21" x14ac:dyDescent="0.2">
      <c r="A423" s="181"/>
      <c r="B423" s="181"/>
      <c r="C423" s="181"/>
      <c r="D423" s="181"/>
      <c r="E423" s="181"/>
      <c r="F423" s="181"/>
      <c r="G423" s="181"/>
      <c r="H423" s="181"/>
      <c r="I423" s="181"/>
      <c r="J423" s="181"/>
      <c r="K423" s="181"/>
      <c r="L423" s="181"/>
      <c r="M423" s="181"/>
      <c r="N423" s="347"/>
      <c r="O423" s="181"/>
      <c r="P423" s="182"/>
      <c r="Q423" s="182"/>
      <c r="R423" s="183"/>
      <c r="S423" s="171"/>
      <c r="T423" s="171"/>
      <c r="U423" s="171"/>
    </row>
    <row r="424" spans="1:21" x14ac:dyDescent="0.2">
      <c r="A424" s="181"/>
      <c r="B424" s="181"/>
      <c r="C424" s="181"/>
      <c r="D424" s="181"/>
      <c r="E424" s="181"/>
      <c r="F424" s="181"/>
      <c r="G424" s="181"/>
      <c r="H424" s="181"/>
      <c r="I424" s="181"/>
      <c r="J424" s="181"/>
      <c r="K424" s="181"/>
      <c r="L424" s="181"/>
      <c r="M424" s="181"/>
      <c r="N424" s="347"/>
      <c r="O424" s="181"/>
      <c r="P424" s="182"/>
      <c r="Q424" s="182"/>
      <c r="R424" s="183"/>
      <c r="S424" s="171"/>
      <c r="T424" s="171"/>
      <c r="U424" s="171"/>
    </row>
    <row r="425" spans="1:21" x14ac:dyDescent="0.2">
      <c r="A425" s="181"/>
      <c r="B425" s="181"/>
      <c r="C425" s="181"/>
      <c r="D425" s="181"/>
      <c r="E425" s="181"/>
      <c r="F425" s="181"/>
      <c r="G425" s="181"/>
      <c r="H425" s="181"/>
      <c r="I425" s="181"/>
      <c r="J425" s="181"/>
      <c r="K425" s="181"/>
      <c r="L425" s="181"/>
      <c r="M425" s="181"/>
      <c r="N425" s="347"/>
      <c r="O425" s="181"/>
      <c r="P425" s="182"/>
      <c r="Q425" s="182"/>
      <c r="R425" s="183"/>
      <c r="S425" s="171"/>
      <c r="T425" s="171"/>
      <c r="U425" s="171"/>
    </row>
    <row r="426" spans="1:21" x14ac:dyDescent="0.2">
      <c r="A426" s="181"/>
      <c r="B426" s="181"/>
      <c r="C426" s="181"/>
      <c r="D426" s="181"/>
      <c r="E426" s="181"/>
      <c r="F426" s="181"/>
      <c r="G426" s="181"/>
      <c r="H426" s="181"/>
      <c r="I426" s="181"/>
      <c r="J426" s="181"/>
      <c r="K426" s="181"/>
      <c r="L426" s="181"/>
      <c r="M426" s="181"/>
      <c r="N426" s="347"/>
      <c r="O426" s="181"/>
      <c r="P426" s="182"/>
      <c r="Q426" s="182"/>
      <c r="R426" s="183"/>
      <c r="S426" s="171"/>
      <c r="T426" s="171"/>
      <c r="U426" s="171"/>
    </row>
    <row r="427" spans="1:21" x14ac:dyDescent="0.2">
      <c r="A427" s="181"/>
      <c r="B427" s="181"/>
      <c r="C427" s="181"/>
      <c r="D427" s="181"/>
      <c r="E427" s="181"/>
      <c r="F427" s="181"/>
      <c r="G427" s="181"/>
      <c r="H427" s="181"/>
      <c r="I427" s="181"/>
      <c r="J427" s="181"/>
      <c r="K427" s="181"/>
      <c r="L427" s="181"/>
      <c r="M427" s="181"/>
      <c r="N427" s="347"/>
      <c r="O427" s="181"/>
      <c r="P427" s="182"/>
      <c r="Q427" s="182"/>
      <c r="R427" s="183"/>
      <c r="S427" s="171"/>
      <c r="T427" s="171"/>
      <c r="U427" s="171"/>
    </row>
    <row r="428" spans="1:21" x14ac:dyDescent="0.2">
      <c r="A428" s="181"/>
      <c r="B428" s="181"/>
      <c r="C428" s="181"/>
      <c r="D428" s="181"/>
      <c r="E428" s="181"/>
      <c r="F428" s="181"/>
      <c r="G428" s="181"/>
      <c r="H428" s="181"/>
      <c r="I428" s="181"/>
      <c r="J428" s="181"/>
      <c r="K428" s="181"/>
      <c r="L428" s="181"/>
      <c r="M428" s="181"/>
      <c r="N428" s="347"/>
      <c r="O428" s="181"/>
      <c r="P428" s="182"/>
      <c r="Q428" s="182"/>
      <c r="R428" s="183"/>
      <c r="S428" s="171"/>
      <c r="T428" s="171"/>
      <c r="U428" s="171"/>
    </row>
    <row r="429" spans="1:21" x14ac:dyDescent="0.2">
      <c r="A429" s="181"/>
      <c r="B429" s="181"/>
      <c r="C429" s="181"/>
      <c r="D429" s="181"/>
      <c r="E429" s="181"/>
      <c r="F429" s="181"/>
      <c r="G429" s="181"/>
      <c r="H429" s="181"/>
      <c r="I429" s="181"/>
      <c r="J429" s="181"/>
      <c r="K429" s="181"/>
      <c r="L429" s="181"/>
      <c r="M429" s="181"/>
      <c r="N429" s="347"/>
      <c r="O429" s="181"/>
      <c r="P429" s="182"/>
      <c r="Q429" s="182"/>
      <c r="R429" s="183"/>
      <c r="S429" s="171"/>
      <c r="T429" s="171"/>
      <c r="U429" s="171"/>
    </row>
    <row r="430" spans="1:21" x14ac:dyDescent="0.2">
      <c r="A430" s="181"/>
      <c r="B430" s="181"/>
      <c r="C430" s="181"/>
      <c r="D430" s="181"/>
      <c r="E430" s="181"/>
      <c r="F430" s="181"/>
      <c r="G430" s="181"/>
      <c r="H430" s="181"/>
      <c r="I430" s="181"/>
      <c r="J430" s="181"/>
      <c r="K430" s="181"/>
      <c r="L430" s="181"/>
      <c r="M430" s="181"/>
      <c r="N430" s="347"/>
      <c r="O430" s="181"/>
      <c r="P430" s="182"/>
      <c r="Q430" s="182"/>
      <c r="R430" s="183"/>
      <c r="S430" s="171"/>
      <c r="T430" s="171"/>
      <c r="U430" s="171"/>
    </row>
    <row r="431" spans="1:21" x14ac:dyDescent="0.2">
      <c r="A431" s="181"/>
      <c r="B431" s="181"/>
      <c r="C431" s="181"/>
      <c r="D431" s="181"/>
      <c r="E431" s="181"/>
      <c r="F431" s="181"/>
      <c r="G431" s="181"/>
      <c r="H431" s="181"/>
      <c r="I431" s="181"/>
      <c r="J431" s="181"/>
      <c r="K431" s="181"/>
      <c r="L431" s="181"/>
      <c r="M431" s="181"/>
      <c r="N431" s="347"/>
      <c r="O431" s="181"/>
      <c r="P431" s="182"/>
      <c r="Q431" s="182"/>
      <c r="R431" s="183"/>
      <c r="S431" s="171"/>
      <c r="T431" s="171"/>
      <c r="U431" s="171"/>
    </row>
    <row r="432" spans="1:21" x14ac:dyDescent="0.2">
      <c r="A432" s="181"/>
      <c r="B432" s="181"/>
      <c r="C432" s="181"/>
      <c r="D432" s="181"/>
      <c r="E432" s="181"/>
      <c r="F432" s="181"/>
      <c r="G432" s="181"/>
      <c r="H432" s="181"/>
      <c r="I432" s="181"/>
      <c r="J432" s="181"/>
      <c r="K432" s="181"/>
      <c r="L432" s="181"/>
      <c r="M432" s="181"/>
      <c r="N432" s="347"/>
      <c r="O432" s="181"/>
      <c r="P432" s="182"/>
      <c r="Q432" s="182"/>
      <c r="R432" s="183"/>
      <c r="S432" s="171"/>
      <c r="T432" s="171"/>
      <c r="U432" s="171"/>
    </row>
    <row r="433" spans="1:21" x14ac:dyDescent="0.2">
      <c r="A433" s="181"/>
      <c r="B433" s="181"/>
      <c r="C433" s="181"/>
      <c r="D433" s="181"/>
      <c r="E433" s="181"/>
      <c r="F433" s="181"/>
      <c r="G433" s="181"/>
      <c r="H433" s="181"/>
      <c r="I433" s="181"/>
      <c r="J433" s="181"/>
      <c r="K433" s="181"/>
      <c r="L433" s="181"/>
      <c r="M433" s="181"/>
      <c r="N433" s="347"/>
      <c r="O433" s="181"/>
      <c r="P433" s="182"/>
      <c r="Q433" s="182"/>
      <c r="R433" s="183"/>
      <c r="S433" s="171"/>
      <c r="T433" s="171"/>
      <c r="U433" s="171"/>
    </row>
    <row r="434" spans="1:21" x14ac:dyDescent="0.2">
      <c r="A434" s="181"/>
      <c r="B434" s="181"/>
      <c r="C434" s="181"/>
      <c r="D434" s="181"/>
      <c r="E434" s="181"/>
      <c r="F434" s="181"/>
      <c r="G434" s="181"/>
      <c r="H434" s="181"/>
      <c r="I434" s="181"/>
      <c r="J434" s="181"/>
      <c r="K434" s="181"/>
      <c r="L434" s="181"/>
      <c r="M434" s="181"/>
      <c r="N434" s="347"/>
      <c r="O434" s="181"/>
      <c r="P434" s="182"/>
      <c r="Q434" s="182"/>
      <c r="R434" s="183"/>
      <c r="S434" s="171"/>
      <c r="T434" s="171"/>
      <c r="U434" s="171"/>
    </row>
    <row r="435" spans="1:21" x14ac:dyDescent="0.2">
      <c r="A435" s="181"/>
      <c r="B435" s="181"/>
      <c r="C435" s="181"/>
      <c r="D435" s="181"/>
      <c r="E435" s="181"/>
      <c r="F435" s="181"/>
      <c r="G435" s="181"/>
      <c r="H435" s="181"/>
      <c r="I435" s="181"/>
      <c r="J435" s="181"/>
      <c r="K435" s="181"/>
      <c r="L435" s="181"/>
      <c r="M435" s="181"/>
      <c r="N435" s="347"/>
      <c r="O435" s="181"/>
      <c r="P435" s="182"/>
      <c r="Q435" s="182"/>
      <c r="R435" s="183"/>
      <c r="S435" s="171"/>
      <c r="T435" s="171"/>
      <c r="U435" s="171"/>
    </row>
    <row r="436" spans="1:21" x14ac:dyDescent="0.2">
      <c r="A436" s="181"/>
      <c r="B436" s="181"/>
      <c r="C436" s="181"/>
      <c r="D436" s="181"/>
      <c r="E436" s="181"/>
      <c r="F436" s="181"/>
      <c r="G436" s="181"/>
      <c r="H436" s="181"/>
      <c r="I436" s="181"/>
      <c r="J436" s="181"/>
      <c r="K436" s="181"/>
      <c r="L436" s="181"/>
      <c r="M436" s="181"/>
      <c r="N436" s="347"/>
      <c r="O436" s="181"/>
      <c r="P436" s="182"/>
      <c r="Q436" s="182"/>
      <c r="R436" s="183"/>
      <c r="S436" s="171"/>
      <c r="T436" s="171"/>
      <c r="U436" s="171"/>
    </row>
    <row r="437" spans="1:21" x14ac:dyDescent="0.2">
      <c r="A437" s="181"/>
      <c r="B437" s="181"/>
      <c r="C437" s="181"/>
      <c r="D437" s="181"/>
      <c r="E437" s="181"/>
      <c r="F437" s="181"/>
      <c r="G437" s="181"/>
      <c r="H437" s="181"/>
      <c r="I437" s="181"/>
      <c r="J437" s="181"/>
      <c r="K437" s="181"/>
      <c r="L437" s="181"/>
      <c r="M437" s="181"/>
      <c r="N437" s="347"/>
      <c r="O437" s="181"/>
      <c r="P437" s="182"/>
      <c r="Q437" s="182"/>
      <c r="R437" s="183"/>
      <c r="S437" s="171"/>
      <c r="T437" s="171"/>
      <c r="U437" s="171"/>
    </row>
    <row r="438" spans="1:21" x14ac:dyDescent="0.2">
      <c r="A438" s="181"/>
      <c r="B438" s="181"/>
      <c r="C438" s="181"/>
      <c r="D438" s="181"/>
      <c r="E438" s="181"/>
      <c r="F438" s="181"/>
      <c r="G438" s="181"/>
      <c r="H438" s="181"/>
      <c r="I438" s="181"/>
      <c r="J438" s="181"/>
      <c r="K438" s="181"/>
      <c r="L438" s="181"/>
      <c r="M438" s="181"/>
      <c r="N438" s="347"/>
      <c r="O438" s="181"/>
      <c r="P438" s="182"/>
      <c r="Q438" s="182"/>
      <c r="R438" s="183"/>
      <c r="S438" s="171"/>
      <c r="T438" s="171"/>
      <c r="U438" s="171"/>
    </row>
    <row r="439" spans="1:21" x14ac:dyDescent="0.2">
      <c r="A439" s="181"/>
      <c r="B439" s="181"/>
      <c r="C439" s="181"/>
      <c r="D439" s="181"/>
      <c r="E439" s="181"/>
      <c r="F439" s="181"/>
      <c r="G439" s="181"/>
      <c r="H439" s="181"/>
      <c r="I439" s="181"/>
      <c r="J439" s="181"/>
      <c r="K439" s="181"/>
      <c r="L439" s="181"/>
      <c r="M439" s="181"/>
      <c r="N439" s="347"/>
      <c r="O439" s="181"/>
      <c r="P439" s="182"/>
      <c r="Q439" s="182"/>
      <c r="R439" s="183"/>
      <c r="S439" s="171"/>
      <c r="T439" s="171"/>
      <c r="U439" s="171"/>
    </row>
    <row r="440" spans="1:21" x14ac:dyDescent="0.2">
      <c r="A440" s="181"/>
      <c r="B440" s="181"/>
      <c r="C440" s="181"/>
      <c r="D440" s="181"/>
      <c r="E440" s="181"/>
      <c r="F440" s="181"/>
      <c r="G440" s="181"/>
      <c r="H440" s="181"/>
      <c r="I440" s="181"/>
      <c r="J440" s="181"/>
      <c r="K440" s="181"/>
      <c r="L440" s="181"/>
      <c r="M440" s="181"/>
      <c r="N440" s="347"/>
      <c r="O440" s="181"/>
      <c r="P440" s="182"/>
      <c r="Q440" s="182"/>
      <c r="R440" s="183"/>
      <c r="S440" s="171"/>
      <c r="T440" s="171"/>
      <c r="U440" s="171"/>
    </row>
    <row r="441" spans="1:21" x14ac:dyDescent="0.2">
      <c r="A441" s="181"/>
      <c r="B441" s="181"/>
      <c r="C441" s="181"/>
      <c r="D441" s="181"/>
      <c r="E441" s="181"/>
      <c r="F441" s="181"/>
      <c r="G441" s="181"/>
      <c r="H441" s="181"/>
      <c r="I441" s="181"/>
      <c r="J441" s="181"/>
      <c r="K441" s="181"/>
      <c r="L441" s="181"/>
      <c r="M441" s="181"/>
      <c r="N441" s="347"/>
      <c r="O441" s="181"/>
      <c r="P441" s="182"/>
      <c r="Q441" s="182"/>
      <c r="R441" s="183"/>
      <c r="S441" s="171"/>
      <c r="T441" s="171"/>
      <c r="U441" s="171"/>
    </row>
    <row r="442" spans="1:21" x14ac:dyDescent="0.2">
      <c r="A442" s="181"/>
      <c r="B442" s="181"/>
      <c r="C442" s="181"/>
      <c r="D442" s="181"/>
      <c r="E442" s="181"/>
      <c r="F442" s="181"/>
      <c r="G442" s="181"/>
      <c r="H442" s="181"/>
      <c r="I442" s="181"/>
      <c r="J442" s="181"/>
      <c r="K442" s="181"/>
      <c r="L442" s="181"/>
      <c r="M442" s="181"/>
      <c r="N442" s="347"/>
      <c r="O442" s="181"/>
      <c r="P442" s="182"/>
      <c r="Q442" s="182"/>
      <c r="R442" s="183"/>
      <c r="S442" s="171"/>
      <c r="T442" s="171"/>
      <c r="U442" s="171"/>
    </row>
    <row r="443" spans="1:21" x14ac:dyDescent="0.2">
      <c r="A443" s="181"/>
      <c r="B443" s="181"/>
      <c r="C443" s="181"/>
      <c r="D443" s="181"/>
      <c r="E443" s="181"/>
      <c r="F443" s="181"/>
      <c r="G443" s="181"/>
      <c r="H443" s="181"/>
      <c r="I443" s="181"/>
      <c r="J443" s="181"/>
      <c r="K443" s="181"/>
      <c r="L443" s="181"/>
      <c r="M443" s="181"/>
      <c r="N443" s="347"/>
      <c r="O443" s="181"/>
      <c r="P443" s="182"/>
      <c r="Q443" s="182"/>
      <c r="R443" s="183"/>
      <c r="S443" s="171"/>
      <c r="T443" s="171"/>
      <c r="U443" s="171"/>
    </row>
    <row r="444" spans="1:21" x14ac:dyDescent="0.2">
      <c r="A444" s="181"/>
      <c r="B444" s="181"/>
      <c r="C444" s="181"/>
      <c r="D444" s="181"/>
      <c r="E444" s="181"/>
      <c r="F444" s="181"/>
      <c r="G444" s="181"/>
      <c r="H444" s="181"/>
      <c r="I444" s="181"/>
      <c r="J444" s="181"/>
      <c r="K444" s="181"/>
      <c r="L444" s="181"/>
      <c r="M444" s="181"/>
      <c r="N444" s="347"/>
      <c r="O444" s="181"/>
      <c r="P444" s="182"/>
      <c r="Q444" s="182"/>
      <c r="R444" s="183"/>
      <c r="S444" s="171"/>
      <c r="T444" s="171"/>
      <c r="U444" s="171"/>
    </row>
    <row r="445" spans="1:21" x14ac:dyDescent="0.2">
      <c r="A445" s="181"/>
      <c r="B445" s="181"/>
      <c r="C445" s="181"/>
      <c r="D445" s="181"/>
      <c r="E445" s="181"/>
      <c r="F445" s="181"/>
      <c r="G445" s="181"/>
      <c r="H445" s="181"/>
      <c r="I445" s="181"/>
      <c r="J445" s="181"/>
      <c r="K445" s="181"/>
      <c r="L445" s="181"/>
      <c r="M445" s="181"/>
      <c r="N445" s="347"/>
      <c r="O445" s="181"/>
      <c r="P445" s="182"/>
      <c r="Q445" s="182"/>
      <c r="R445" s="183"/>
      <c r="S445" s="171"/>
      <c r="T445" s="171"/>
      <c r="U445" s="171"/>
    </row>
    <row r="446" spans="1:21" x14ac:dyDescent="0.2">
      <c r="A446" s="181"/>
      <c r="B446" s="181"/>
      <c r="C446" s="181"/>
      <c r="D446" s="181"/>
      <c r="E446" s="181"/>
      <c r="F446" s="181"/>
      <c r="G446" s="181"/>
      <c r="H446" s="181"/>
      <c r="I446" s="181"/>
      <c r="J446" s="181"/>
      <c r="K446" s="181"/>
      <c r="L446" s="181"/>
      <c r="M446" s="181"/>
      <c r="N446" s="347"/>
      <c r="O446" s="181"/>
      <c r="P446" s="182"/>
      <c r="Q446" s="182"/>
      <c r="R446" s="183"/>
      <c r="S446" s="171"/>
      <c r="T446" s="171"/>
      <c r="U446" s="171"/>
    </row>
    <row r="447" spans="1:21" x14ac:dyDescent="0.2">
      <c r="A447" s="181"/>
      <c r="B447" s="181"/>
      <c r="C447" s="181"/>
      <c r="D447" s="181"/>
      <c r="E447" s="181"/>
      <c r="F447" s="181"/>
      <c r="G447" s="181"/>
      <c r="H447" s="181"/>
      <c r="I447" s="181"/>
      <c r="J447" s="181"/>
      <c r="K447" s="181"/>
      <c r="L447" s="181"/>
      <c r="M447" s="181"/>
      <c r="N447" s="347"/>
      <c r="O447" s="181"/>
      <c r="P447" s="182"/>
      <c r="Q447" s="182"/>
      <c r="R447" s="183"/>
      <c r="S447" s="171"/>
      <c r="T447" s="171"/>
      <c r="U447" s="171"/>
    </row>
    <row r="448" spans="1:21" x14ac:dyDescent="0.2">
      <c r="A448" s="181"/>
      <c r="B448" s="181"/>
      <c r="C448" s="181"/>
      <c r="D448" s="181"/>
      <c r="E448" s="181"/>
      <c r="F448" s="181"/>
      <c r="G448" s="181"/>
      <c r="H448" s="181"/>
      <c r="I448" s="181"/>
      <c r="J448" s="181"/>
      <c r="K448" s="181"/>
      <c r="L448" s="181"/>
      <c r="M448" s="181"/>
      <c r="N448" s="347"/>
      <c r="O448" s="181"/>
      <c r="P448" s="182"/>
      <c r="Q448" s="182"/>
      <c r="R448" s="183"/>
      <c r="S448" s="171"/>
      <c r="T448" s="171"/>
      <c r="U448" s="171"/>
    </row>
    <row r="449" spans="1:21" x14ac:dyDescent="0.2">
      <c r="A449" s="181"/>
      <c r="B449" s="181"/>
      <c r="C449" s="181"/>
      <c r="D449" s="181"/>
      <c r="E449" s="181"/>
      <c r="F449" s="181"/>
      <c r="G449" s="181"/>
      <c r="H449" s="181"/>
      <c r="I449" s="181"/>
      <c r="J449" s="181"/>
      <c r="K449" s="181"/>
      <c r="L449" s="181"/>
      <c r="M449" s="181"/>
      <c r="N449" s="347"/>
      <c r="O449" s="181"/>
      <c r="P449" s="182"/>
      <c r="Q449" s="182"/>
      <c r="R449" s="183"/>
      <c r="S449" s="171"/>
      <c r="T449" s="171"/>
      <c r="U449" s="171"/>
    </row>
    <row r="450" spans="1:21" x14ac:dyDescent="0.2">
      <c r="A450" s="181"/>
      <c r="B450" s="181"/>
      <c r="C450" s="181"/>
      <c r="D450" s="181"/>
      <c r="E450" s="181"/>
      <c r="F450" s="181"/>
      <c r="G450" s="181"/>
      <c r="H450" s="181"/>
      <c r="I450" s="181"/>
      <c r="J450" s="181"/>
      <c r="K450" s="181"/>
      <c r="L450" s="181"/>
      <c r="M450" s="181"/>
      <c r="N450" s="347"/>
      <c r="O450" s="181"/>
      <c r="P450" s="182"/>
      <c r="Q450" s="182"/>
      <c r="R450" s="183"/>
      <c r="S450" s="171"/>
      <c r="T450" s="171"/>
      <c r="U450" s="171"/>
    </row>
    <row r="451" spans="1:21" x14ac:dyDescent="0.2">
      <c r="A451" s="181"/>
      <c r="B451" s="181"/>
      <c r="C451" s="181"/>
      <c r="D451" s="181"/>
      <c r="E451" s="181"/>
      <c r="F451" s="181"/>
      <c r="G451" s="181"/>
      <c r="H451" s="181"/>
      <c r="I451" s="181"/>
      <c r="J451" s="181"/>
      <c r="K451" s="181"/>
      <c r="L451" s="181"/>
      <c r="M451" s="181"/>
      <c r="N451" s="347"/>
      <c r="O451" s="181"/>
      <c r="P451" s="182"/>
      <c r="Q451" s="182"/>
      <c r="R451" s="183"/>
      <c r="S451" s="171"/>
      <c r="T451" s="171"/>
      <c r="U451" s="171"/>
    </row>
    <row r="452" spans="1:21" x14ac:dyDescent="0.2">
      <c r="A452" s="181"/>
      <c r="B452" s="181"/>
      <c r="C452" s="181"/>
      <c r="D452" s="181"/>
      <c r="E452" s="181"/>
      <c r="F452" s="181"/>
      <c r="G452" s="181"/>
      <c r="H452" s="181"/>
      <c r="I452" s="181"/>
      <c r="J452" s="181"/>
      <c r="K452" s="181"/>
      <c r="L452" s="181"/>
      <c r="M452" s="181"/>
      <c r="N452" s="347"/>
      <c r="O452" s="181"/>
      <c r="P452" s="182"/>
      <c r="Q452" s="182"/>
      <c r="R452" s="183"/>
      <c r="S452" s="171"/>
      <c r="T452" s="171"/>
      <c r="U452" s="171"/>
    </row>
    <row r="453" spans="1:21" x14ac:dyDescent="0.2">
      <c r="A453" s="181"/>
      <c r="B453" s="181"/>
      <c r="C453" s="181"/>
      <c r="D453" s="181"/>
      <c r="E453" s="181"/>
      <c r="F453" s="181"/>
      <c r="G453" s="181"/>
      <c r="H453" s="181"/>
      <c r="I453" s="181"/>
      <c r="J453" s="181"/>
      <c r="K453" s="181"/>
      <c r="L453" s="181"/>
      <c r="M453" s="181"/>
      <c r="N453" s="347"/>
      <c r="O453" s="181"/>
      <c r="P453" s="182"/>
      <c r="Q453" s="182"/>
      <c r="R453" s="183"/>
      <c r="S453" s="171"/>
      <c r="T453" s="171"/>
      <c r="U453" s="171"/>
    </row>
    <row r="454" spans="1:21" x14ac:dyDescent="0.2">
      <c r="A454" s="181"/>
      <c r="B454" s="181"/>
      <c r="C454" s="181"/>
      <c r="D454" s="181"/>
      <c r="E454" s="181"/>
      <c r="F454" s="181"/>
      <c r="G454" s="181"/>
      <c r="H454" s="181"/>
      <c r="I454" s="181"/>
      <c r="J454" s="181"/>
      <c r="K454" s="181"/>
      <c r="L454" s="181"/>
      <c r="M454" s="181"/>
      <c r="N454" s="347"/>
      <c r="O454" s="181"/>
      <c r="P454" s="182"/>
      <c r="Q454" s="182"/>
      <c r="R454" s="183"/>
      <c r="S454" s="171"/>
      <c r="T454" s="171"/>
      <c r="U454" s="171"/>
    </row>
    <row r="455" spans="1:21" x14ac:dyDescent="0.2">
      <c r="A455" s="181"/>
      <c r="B455" s="181"/>
      <c r="C455" s="181"/>
      <c r="D455" s="181"/>
      <c r="E455" s="181"/>
      <c r="F455" s="181"/>
      <c r="G455" s="181"/>
      <c r="H455" s="181"/>
      <c r="I455" s="181"/>
      <c r="J455" s="181"/>
      <c r="K455" s="181"/>
      <c r="L455" s="181"/>
      <c r="M455" s="181"/>
      <c r="N455" s="347"/>
      <c r="O455" s="181"/>
      <c r="P455" s="182"/>
      <c r="Q455" s="182"/>
      <c r="R455" s="183"/>
      <c r="S455" s="171"/>
      <c r="T455" s="171"/>
      <c r="U455" s="171"/>
    </row>
    <row r="456" spans="1:21" x14ac:dyDescent="0.2">
      <c r="A456" s="181"/>
      <c r="B456" s="181"/>
      <c r="C456" s="181"/>
      <c r="D456" s="181"/>
      <c r="E456" s="181"/>
      <c r="F456" s="181"/>
      <c r="G456" s="181"/>
      <c r="H456" s="181"/>
      <c r="I456" s="181"/>
      <c r="J456" s="181"/>
      <c r="K456" s="181"/>
      <c r="L456" s="181"/>
      <c r="M456" s="181"/>
      <c r="N456" s="347"/>
      <c r="O456" s="181"/>
      <c r="P456" s="182"/>
      <c r="Q456" s="182"/>
      <c r="R456" s="183"/>
      <c r="S456" s="171"/>
      <c r="T456" s="171"/>
      <c r="U456" s="171"/>
    </row>
    <row r="457" spans="1:21" x14ac:dyDescent="0.2">
      <c r="A457" s="181"/>
      <c r="B457" s="181"/>
      <c r="C457" s="181"/>
      <c r="D457" s="181"/>
      <c r="E457" s="181"/>
      <c r="F457" s="181"/>
      <c r="G457" s="181"/>
      <c r="H457" s="181"/>
      <c r="I457" s="181"/>
      <c r="J457" s="181"/>
      <c r="K457" s="181"/>
      <c r="L457" s="181"/>
      <c r="M457" s="181"/>
      <c r="N457" s="347"/>
      <c r="O457" s="181"/>
      <c r="P457" s="182"/>
      <c r="Q457" s="182"/>
      <c r="R457" s="183"/>
      <c r="S457" s="171"/>
      <c r="T457" s="171"/>
      <c r="U457" s="171"/>
    </row>
    <row r="458" spans="1:21" x14ac:dyDescent="0.2">
      <c r="A458" s="181"/>
      <c r="B458" s="181"/>
      <c r="C458" s="181"/>
      <c r="D458" s="181"/>
      <c r="E458" s="181"/>
      <c r="F458" s="181"/>
      <c r="G458" s="181"/>
      <c r="H458" s="181"/>
      <c r="I458" s="181"/>
      <c r="J458" s="181"/>
      <c r="K458" s="181"/>
      <c r="L458" s="181"/>
      <c r="M458" s="181"/>
      <c r="N458" s="347"/>
      <c r="O458" s="181"/>
      <c r="P458" s="182"/>
      <c r="Q458" s="182"/>
      <c r="R458" s="183"/>
      <c r="S458" s="171"/>
      <c r="T458" s="171"/>
      <c r="U458" s="171"/>
    </row>
    <row r="459" spans="1:21" x14ac:dyDescent="0.2">
      <c r="A459" s="181"/>
      <c r="B459" s="181"/>
      <c r="C459" s="181"/>
      <c r="D459" s="181"/>
      <c r="E459" s="181"/>
      <c r="F459" s="181"/>
      <c r="G459" s="181"/>
      <c r="H459" s="181"/>
      <c r="I459" s="181"/>
      <c r="J459" s="181"/>
      <c r="K459" s="181"/>
      <c r="L459" s="181"/>
      <c r="M459" s="181"/>
      <c r="N459" s="347"/>
      <c r="O459" s="181"/>
      <c r="P459" s="182"/>
      <c r="Q459" s="182"/>
      <c r="R459" s="183"/>
      <c r="S459" s="171"/>
      <c r="T459" s="171"/>
      <c r="U459" s="171"/>
    </row>
    <row r="460" spans="1:21" x14ac:dyDescent="0.2">
      <c r="A460" s="181"/>
      <c r="B460" s="181"/>
      <c r="C460" s="181"/>
      <c r="D460" s="181"/>
      <c r="E460" s="181"/>
      <c r="F460" s="181"/>
      <c r="G460" s="181"/>
      <c r="H460" s="181"/>
      <c r="I460" s="181"/>
      <c r="J460" s="181"/>
      <c r="K460" s="181"/>
      <c r="L460" s="181"/>
      <c r="M460" s="181"/>
      <c r="N460" s="347"/>
      <c r="O460" s="181"/>
      <c r="P460" s="182"/>
      <c r="Q460" s="182"/>
      <c r="R460" s="183"/>
      <c r="S460" s="171"/>
      <c r="T460" s="171"/>
      <c r="U460" s="171"/>
    </row>
    <row r="461" spans="1:21" x14ac:dyDescent="0.2">
      <c r="A461" s="181"/>
      <c r="B461" s="181"/>
      <c r="C461" s="181"/>
      <c r="D461" s="181"/>
      <c r="E461" s="181"/>
      <c r="F461" s="181"/>
      <c r="G461" s="181"/>
      <c r="H461" s="181"/>
      <c r="I461" s="181"/>
      <c r="J461" s="181"/>
      <c r="K461" s="181"/>
      <c r="L461" s="181"/>
      <c r="M461" s="181"/>
      <c r="N461" s="347"/>
      <c r="O461" s="181"/>
      <c r="P461" s="182"/>
      <c r="Q461" s="182"/>
      <c r="R461" s="183"/>
      <c r="S461" s="171"/>
      <c r="T461" s="171"/>
      <c r="U461" s="171"/>
    </row>
    <row r="462" spans="1:21" x14ac:dyDescent="0.2">
      <c r="A462" s="181"/>
      <c r="B462" s="181"/>
      <c r="C462" s="181"/>
      <c r="D462" s="181"/>
      <c r="E462" s="181"/>
      <c r="F462" s="181"/>
      <c r="G462" s="181"/>
      <c r="H462" s="181"/>
      <c r="I462" s="181"/>
      <c r="J462" s="181"/>
      <c r="K462" s="181"/>
      <c r="L462" s="181"/>
      <c r="M462" s="181"/>
      <c r="N462" s="347"/>
      <c r="O462" s="181"/>
      <c r="P462" s="182"/>
      <c r="Q462" s="182"/>
      <c r="R462" s="183"/>
      <c r="S462" s="171"/>
      <c r="T462" s="171"/>
      <c r="U462" s="171"/>
    </row>
    <row r="463" spans="1:21" x14ac:dyDescent="0.2">
      <c r="A463" s="181"/>
      <c r="B463" s="181"/>
      <c r="C463" s="181"/>
      <c r="D463" s="181"/>
      <c r="E463" s="181"/>
      <c r="F463" s="181"/>
      <c r="G463" s="181"/>
      <c r="H463" s="181"/>
      <c r="I463" s="181"/>
      <c r="J463" s="181"/>
      <c r="K463" s="181"/>
      <c r="L463" s="181"/>
      <c r="M463" s="181"/>
      <c r="N463" s="347"/>
      <c r="O463" s="181"/>
      <c r="P463" s="182"/>
      <c r="Q463" s="182"/>
      <c r="R463" s="183"/>
      <c r="S463" s="171"/>
      <c r="T463" s="171"/>
      <c r="U463" s="171"/>
    </row>
    <row r="464" spans="1:21" x14ac:dyDescent="0.2">
      <c r="A464" s="181"/>
      <c r="B464" s="181"/>
      <c r="C464" s="181"/>
      <c r="D464" s="181"/>
      <c r="E464" s="181"/>
      <c r="F464" s="181"/>
      <c r="G464" s="181"/>
      <c r="H464" s="181"/>
      <c r="I464" s="181"/>
      <c r="J464" s="181"/>
      <c r="K464" s="181"/>
      <c r="L464" s="181"/>
      <c r="M464" s="181"/>
      <c r="N464" s="347"/>
      <c r="O464" s="181"/>
      <c r="P464" s="182"/>
      <c r="Q464" s="182"/>
      <c r="R464" s="183"/>
      <c r="S464" s="171"/>
      <c r="T464" s="171"/>
      <c r="U464" s="171"/>
    </row>
    <row r="465" spans="1:21" x14ac:dyDescent="0.2">
      <c r="A465" s="181"/>
      <c r="B465" s="181"/>
      <c r="C465" s="181"/>
      <c r="D465" s="181"/>
      <c r="E465" s="181"/>
      <c r="F465" s="181"/>
      <c r="G465" s="181"/>
      <c r="H465" s="181"/>
      <c r="I465" s="181"/>
      <c r="J465" s="181"/>
      <c r="K465" s="181"/>
      <c r="L465" s="181"/>
      <c r="M465" s="181"/>
      <c r="N465" s="347"/>
      <c r="O465" s="181"/>
      <c r="P465" s="182"/>
      <c r="Q465" s="182"/>
      <c r="R465" s="183"/>
      <c r="S465" s="171"/>
      <c r="T465" s="171"/>
      <c r="U465" s="171"/>
    </row>
    <row r="466" spans="1:21" x14ac:dyDescent="0.2">
      <c r="A466" s="181"/>
      <c r="B466" s="181"/>
      <c r="C466" s="181"/>
      <c r="D466" s="181"/>
      <c r="E466" s="181"/>
      <c r="F466" s="181"/>
      <c r="G466" s="181"/>
      <c r="H466" s="181"/>
      <c r="I466" s="181"/>
      <c r="J466" s="181"/>
      <c r="K466" s="181"/>
      <c r="L466" s="181"/>
      <c r="M466" s="181"/>
      <c r="N466" s="347"/>
      <c r="O466" s="181"/>
      <c r="P466" s="182"/>
      <c r="Q466" s="182"/>
      <c r="R466" s="183"/>
      <c r="S466" s="171"/>
      <c r="T466" s="171"/>
      <c r="U466" s="171"/>
    </row>
    <row r="467" spans="1:21" x14ac:dyDescent="0.2">
      <c r="A467" s="181"/>
      <c r="B467" s="181"/>
      <c r="C467" s="181"/>
      <c r="D467" s="181"/>
      <c r="E467" s="181"/>
      <c r="F467" s="181"/>
      <c r="G467" s="181"/>
      <c r="H467" s="181"/>
      <c r="I467" s="181"/>
      <c r="J467" s="181"/>
      <c r="K467" s="181"/>
      <c r="L467" s="181"/>
      <c r="M467" s="181"/>
      <c r="N467" s="347"/>
      <c r="O467" s="181"/>
      <c r="P467" s="182"/>
      <c r="Q467" s="182"/>
      <c r="R467" s="183"/>
      <c r="S467" s="171"/>
      <c r="T467" s="171"/>
      <c r="U467" s="171"/>
    </row>
    <row r="468" spans="1:21" x14ac:dyDescent="0.2">
      <c r="A468" s="181"/>
      <c r="B468" s="181"/>
      <c r="C468" s="181"/>
      <c r="D468" s="181"/>
      <c r="E468" s="181"/>
      <c r="F468" s="181"/>
      <c r="G468" s="181"/>
      <c r="H468" s="181"/>
      <c r="I468" s="181"/>
      <c r="J468" s="181"/>
      <c r="K468" s="181"/>
      <c r="L468" s="181"/>
      <c r="M468" s="181"/>
      <c r="N468" s="347"/>
      <c r="O468" s="181"/>
      <c r="P468" s="182"/>
      <c r="Q468" s="182"/>
      <c r="R468" s="183"/>
      <c r="S468" s="171"/>
      <c r="T468" s="171"/>
      <c r="U468" s="171"/>
    </row>
    <row r="469" spans="1:21" x14ac:dyDescent="0.2">
      <c r="A469" s="181"/>
      <c r="B469" s="181"/>
      <c r="C469" s="181"/>
      <c r="D469" s="181"/>
      <c r="E469" s="181"/>
      <c r="F469" s="181"/>
      <c r="G469" s="181"/>
      <c r="H469" s="181"/>
      <c r="I469" s="181"/>
      <c r="J469" s="181"/>
      <c r="K469" s="181"/>
      <c r="L469" s="181"/>
      <c r="M469" s="181"/>
      <c r="N469" s="347"/>
      <c r="O469" s="181"/>
      <c r="P469" s="182"/>
      <c r="Q469" s="182"/>
      <c r="R469" s="183"/>
      <c r="S469" s="171"/>
      <c r="T469" s="171"/>
      <c r="U469" s="171"/>
    </row>
    <row r="470" spans="1:21" x14ac:dyDescent="0.2">
      <c r="A470" s="181"/>
      <c r="B470" s="181"/>
      <c r="C470" s="181"/>
      <c r="D470" s="181"/>
      <c r="E470" s="181"/>
      <c r="F470" s="181"/>
      <c r="G470" s="181"/>
      <c r="H470" s="181"/>
      <c r="I470" s="181"/>
      <c r="J470" s="181"/>
      <c r="K470" s="181"/>
      <c r="L470" s="181"/>
      <c r="M470" s="181"/>
      <c r="N470" s="347"/>
      <c r="O470" s="181"/>
      <c r="P470" s="182"/>
      <c r="Q470" s="182"/>
      <c r="R470" s="183"/>
      <c r="S470" s="171"/>
      <c r="T470" s="171"/>
      <c r="U470" s="171"/>
    </row>
    <row r="471" spans="1:21" x14ac:dyDescent="0.2">
      <c r="A471" s="181"/>
      <c r="B471" s="181"/>
      <c r="C471" s="181"/>
      <c r="D471" s="181"/>
      <c r="E471" s="181"/>
      <c r="F471" s="181"/>
      <c r="G471" s="181"/>
      <c r="H471" s="181"/>
      <c r="I471" s="181"/>
      <c r="J471" s="181"/>
      <c r="K471" s="181"/>
      <c r="L471" s="181"/>
      <c r="M471" s="181"/>
      <c r="N471" s="347"/>
      <c r="O471" s="181"/>
      <c r="P471" s="182"/>
      <c r="Q471" s="182"/>
      <c r="R471" s="183"/>
      <c r="S471" s="171"/>
      <c r="T471" s="171"/>
      <c r="U471" s="171"/>
    </row>
    <row r="472" spans="1:21" x14ac:dyDescent="0.2">
      <c r="A472" s="181"/>
      <c r="B472" s="181"/>
      <c r="C472" s="181"/>
      <c r="D472" s="181"/>
      <c r="E472" s="181"/>
      <c r="F472" s="181"/>
      <c r="G472" s="181"/>
      <c r="H472" s="181"/>
      <c r="I472" s="181"/>
      <c r="J472" s="181"/>
      <c r="K472" s="181"/>
      <c r="L472" s="181"/>
      <c r="M472" s="181"/>
      <c r="N472" s="347"/>
      <c r="O472" s="181"/>
      <c r="P472" s="182"/>
      <c r="Q472" s="182"/>
      <c r="R472" s="183"/>
      <c r="S472" s="171"/>
      <c r="T472" s="171"/>
      <c r="U472" s="171"/>
    </row>
    <row r="473" spans="1:21" x14ac:dyDescent="0.2">
      <c r="A473" s="181"/>
      <c r="B473" s="181"/>
      <c r="C473" s="181"/>
      <c r="D473" s="181"/>
      <c r="E473" s="181"/>
      <c r="F473" s="181"/>
      <c r="G473" s="181"/>
      <c r="H473" s="181"/>
      <c r="I473" s="181"/>
      <c r="J473" s="181"/>
      <c r="K473" s="181"/>
      <c r="L473" s="181"/>
      <c r="M473" s="181"/>
      <c r="N473" s="347"/>
      <c r="O473" s="181"/>
      <c r="P473" s="182"/>
      <c r="Q473" s="182"/>
      <c r="R473" s="183"/>
      <c r="S473" s="171"/>
      <c r="T473" s="171"/>
      <c r="U473" s="171"/>
    </row>
    <row r="474" spans="1:21" x14ac:dyDescent="0.2">
      <c r="A474" s="181"/>
      <c r="B474" s="181"/>
      <c r="C474" s="181"/>
      <c r="D474" s="181"/>
      <c r="E474" s="181"/>
      <c r="F474" s="181"/>
      <c r="G474" s="181"/>
      <c r="H474" s="181"/>
      <c r="I474" s="181"/>
      <c r="J474" s="181"/>
      <c r="K474" s="181"/>
      <c r="L474" s="181"/>
      <c r="M474" s="181"/>
      <c r="N474" s="347"/>
      <c r="O474" s="181"/>
      <c r="P474" s="182"/>
      <c r="Q474" s="182"/>
      <c r="R474" s="183"/>
      <c r="S474" s="171"/>
      <c r="T474" s="171"/>
      <c r="U474" s="171"/>
    </row>
    <row r="475" spans="1:21" x14ac:dyDescent="0.2">
      <c r="A475" s="181"/>
      <c r="B475" s="181"/>
      <c r="C475" s="181"/>
      <c r="D475" s="181"/>
      <c r="E475" s="181"/>
      <c r="F475" s="181"/>
      <c r="G475" s="181"/>
      <c r="H475" s="181"/>
      <c r="I475" s="181"/>
      <c r="J475" s="181"/>
      <c r="K475" s="181"/>
      <c r="L475" s="181"/>
      <c r="M475" s="181"/>
      <c r="N475" s="347"/>
      <c r="O475" s="181"/>
      <c r="P475" s="182"/>
      <c r="Q475" s="182"/>
      <c r="R475" s="183"/>
      <c r="S475" s="171"/>
      <c r="T475" s="171"/>
      <c r="U475" s="171"/>
    </row>
    <row r="476" spans="1:21" x14ac:dyDescent="0.2">
      <c r="A476" s="181"/>
      <c r="B476" s="181"/>
      <c r="C476" s="181"/>
      <c r="D476" s="181"/>
      <c r="E476" s="181"/>
      <c r="F476" s="181"/>
      <c r="G476" s="181"/>
      <c r="H476" s="181"/>
      <c r="I476" s="181"/>
      <c r="J476" s="181"/>
      <c r="K476" s="181"/>
      <c r="L476" s="181"/>
      <c r="M476" s="181"/>
      <c r="N476" s="347"/>
      <c r="O476" s="181"/>
      <c r="P476" s="182"/>
      <c r="Q476" s="182"/>
      <c r="R476" s="183"/>
      <c r="S476" s="171"/>
      <c r="T476" s="171"/>
      <c r="U476" s="171"/>
    </row>
    <row r="477" spans="1:21" x14ac:dyDescent="0.2">
      <c r="A477" s="181"/>
      <c r="B477" s="181"/>
      <c r="C477" s="181"/>
      <c r="D477" s="181"/>
      <c r="E477" s="181"/>
      <c r="F477" s="181"/>
      <c r="G477" s="181"/>
      <c r="H477" s="181"/>
      <c r="I477" s="181"/>
      <c r="J477" s="181"/>
      <c r="K477" s="181"/>
      <c r="L477" s="181"/>
      <c r="M477" s="181"/>
      <c r="N477" s="347"/>
      <c r="O477" s="181"/>
      <c r="P477" s="182"/>
      <c r="Q477" s="182"/>
      <c r="R477" s="183"/>
      <c r="S477" s="171"/>
      <c r="T477" s="171"/>
      <c r="U477" s="171"/>
    </row>
    <row r="478" spans="1:21" x14ac:dyDescent="0.2">
      <c r="A478" s="181"/>
      <c r="B478" s="181"/>
      <c r="C478" s="181"/>
      <c r="D478" s="181"/>
      <c r="E478" s="181"/>
      <c r="F478" s="181"/>
      <c r="G478" s="181"/>
      <c r="H478" s="181"/>
      <c r="I478" s="181"/>
      <c r="J478" s="181"/>
      <c r="K478" s="181"/>
      <c r="L478" s="181"/>
      <c r="M478" s="181"/>
      <c r="N478" s="347"/>
      <c r="O478" s="181"/>
      <c r="P478" s="182"/>
      <c r="Q478" s="182"/>
      <c r="R478" s="183"/>
      <c r="S478" s="171"/>
      <c r="T478" s="171"/>
      <c r="U478" s="171"/>
    </row>
    <row r="479" spans="1:21" x14ac:dyDescent="0.2">
      <c r="A479" s="181"/>
      <c r="B479" s="181"/>
      <c r="C479" s="181"/>
      <c r="D479" s="181"/>
      <c r="E479" s="181"/>
      <c r="F479" s="181"/>
      <c r="G479" s="181"/>
      <c r="H479" s="181"/>
      <c r="I479" s="181"/>
      <c r="J479" s="181"/>
      <c r="K479" s="181"/>
      <c r="L479" s="181"/>
      <c r="M479" s="181"/>
      <c r="N479" s="347"/>
      <c r="O479" s="181"/>
      <c r="P479" s="182"/>
      <c r="Q479" s="182"/>
      <c r="R479" s="183"/>
      <c r="S479" s="171"/>
      <c r="T479" s="171"/>
      <c r="U479" s="171"/>
    </row>
    <row r="480" spans="1:21" x14ac:dyDescent="0.2">
      <c r="A480" s="181"/>
      <c r="B480" s="181"/>
      <c r="C480" s="181"/>
      <c r="D480" s="181"/>
      <c r="E480" s="181"/>
      <c r="F480" s="181"/>
      <c r="G480" s="181"/>
      <c r="H480" s="181"/>
      <c r="I480" s="181"/>
      <c r="J480" s="181"/>
      <c r="K480" s="181"/>
      <c r="L480" s="181"/>
      <c r="M480" s="181"/>
      <c r="N480" s="347"/>
      <c r="O480" s="181"/>
      <c r="P480" s="182"/>
      <c r="Q480" s="182"/>
      <c r="R480" s="183"/>
      <c r="S480" s="171"/>
      <c r="T480" s="171"/>
      <c r="U480" s="171"/>
    </row>
    <row r="481" spans="1:21" x14ac:dyDescent="0.2">
      <c r="A481" s="181"/>
      <c r="B481" s="181"/>
      <c r="C481" s="181"/>
      <c r="D481" s="181"/>
      <c r="E481" s="181"/>
      <c r="F481" s="181"/>
      <c r="G481" s="181"/>
      <c r="H481" s="181"/>
      <c r="I481" s="181"/>
      <c r="J481" s="181"/>
      <c r="K481" s="181"/>
      <c r="L481" s="181"/>
      <c r="M481" s="181"/>
      <c r="N481" s="347"/>
      <c r="O481" s="181"/>
      <c r="P481" s="182"/>
      <c r="Q481" s="182"/>
      <c r="R481" s="183"/>
      <c r="S481" s="171"/>
      <c r="T481" s="171"/>
      <c r="U481" s="171"/>
    </row>
    <row r="482" spans="1:21" x14ac:dyDescent="0.2">
      <c r="A482" s="181"/>
      <c r="B482" s="181"/>
      <c r="C482" s="181"/>
      <c r="D482" s="181"/>
      <c r="E482" s="181"/>
      <c r="F482" s="181"/>
      <c r="G482" s="181"/>
      <c r="H482" s="181"/>
      <c r="I482" s="181"/>
      <c r="J482" s="181"/>
      <c r="K482" s="181"/>
      <c r="L482" s="181"/>
      <c r="M482" s="181"/>
      <c r="N482" s="347"/>
      <c r="O482" s="181"/>
      <c r="P482" s="182"/>
      <c r="Q482" s="182"/>
      <c r="R482" s="183"/>
      <c r="S482" s="171"/>
      <c r="T482" s="171"/>
      <c r="U482" s="171"/>
    </row>
    <row r="483" spans="1:21" x14ac:dyDescent="0.2">
      <c r="A483" s="181"/>
      <c r="B483" s="181"/>
      <c r="C483" s="181"/>
      <c r="D483" s="181"/>
      <c r="E483" s="181"/>
      <c r="F483" s="181"/>
      <c r="G483" s="181"/>
      <c r="H483" s="181"/>
      <c r="I483" s="181"/>
      <c r="J483" s="181"/>
      <c r="K483" s="181"/>
      <c r="L483" s="181"/>
      <c r="M483" s="181"/>
      <c r="N483" s="347"/>
      <c r="O483" s="181"/>
      <c r="P483" s="182"/>
      <c r="Q483" s="182"/>
      <c r="R483" s="183"/>
      <c r="S483" s="171"/>
      <c r="T483" s="171"/>
      <c r="U483" s="171"/>
    </row>
    <row r="484" spans="1:21" x14ac:dyDescent="0.2">
      <c r="A484" s="181"/>
      <c r="B484" s="181"/>
      <c r="C484" s="181"/>
      <c r="D484" s="181"/>
      <c r="E484" s="181"/>
      <c r="F484" s="181"/>
      <c r="G484" s="181"/>
      <c r="H484" s="181"/>
      <c r="I484" s="181"/>
      <c r="J484" s="181"/>
      <c r="K484" s="181"/>
      <c r="L484" s="181"/>
      <c r="M484" s="181"/>
      <c r="N484" s="347"/>
      <c r="O484" s="181"/>
      <c r="P484" s="182"/>
      <c r="Q484" s="182"/>
      <c r="R484" s="183"/>
      <c r="S484" s="171"/>
      <c r="T484" s="171"/>
      <c r="U484" s="171"/>
    </row>
    <row r="485" spans="1:21" x14ac:dyDescent="0.2">
      <c r="A485" s="181"/>
      <c r="B485" s="181"/>
      <c r="C485" s="181"/>
      <c r="D485" s="181"/>
      <c r="E485" s="181"/>
      <c r="F485" s="181"/>
      <c r="G485" s="181"/>
      <c r="H485" s="181"/>
      <c r="I485" s="181"/>
      <c r="J485" s="181"/>
      <c r="K485" s="181"/>
      <c r="L485" s="181"/>
      <c r="M485" s="181"/>
      <c r="N485" s="347"/>
      <c r="O485" s="181"/>
      <c r="P485" s="182"/>
      <c r="Q485" s="182"/>
      <c r="R485" s="183"/>
      <c r="S485" s="171"/>
      <c r="T485" s="171"/>
      <c r="U485" s="171"/>
    </row>
    <row r="486" spans="1:21" x14ac:dyDescent="0.2">
      <c r="A486" s="181"/>
      <c r="B486" s="181"/>
      <c r="C486" s="181"/>
      <c r="D486" s="181"/>
      <c r="E486" s="181"/>
      <c r="F486" s="181"/>
      <c r="G486" s="181"/>
      <c r="H486" s="181"/>
      <c r="I486" s="181"/>
      <c r="J486" s="181"/>
      <c r="K486" s="181"/>
      <c r="L486" s="181"/>
      <c r="M486" s="181"/>
      <c r="N486" s="347"/>
      <c r="O486" s="181"/>
      <c r="P486" s="182"/>
      <c r="Q486" s="182"/>
      <c r="R486" s="183"/>
      <c r="S486" s="171"/>
      <c r="T486" s="171"/>
      <c r="U486" s="171"/>
    </row>
    <row r="487" spans="1:21" x14ac:dyDescent="0.2">
      <c r="A487" s="181"/>
      <c r="B487" s="181"/>
      <c r="C487" s="181"/>
      <c r="D487" s="181"/>
      <c r="E487" s="181"/>
      <c r="F487" s="181"/>
      <c r="G487" s="181"/>
      <c r="H487" s="181"/>
      <c r="I487" s="181"/>
      <c r="J487" s="181"/>
      <c r="K487" s="181"/>
      <c r="L487" s="181"/>
      <c r="M487" s="181"/>
      <c r="N487" s="347"/>
      <c r="O487" s="181"/>
      <c r="P487" s="182"/>
      <c r="Q487" s="182"/>
      <c r="R487" s="183"/>
      <c r="S487" s="171"/>
      <c r="T487" s="171"/>
      <c r="U487" s="171"/>
    </row>
    <row r="488" spans="1:21" x14ac:dyDescent="0.2">
      <c r="A488" s="181"/>
      <c r="B488" s="181"/>
      <c r="C488" s="181"/>
      <c r="D488" s="181"/>
      <c r="E488" s="181"/>
      <c r="F488" s="181"/>
      <c r="G488" s="181"/>
      <c r="H488" s="181"/>
      <c r="I488" s="181"/>
      <c r="J488" s="181"/>
      <c r="K488" s="181"/>
      <c r="L488" s="181"/>
      <c r="M488" s="181"/>
      <c r="N488" s="347"/>
      <c r="O488" s="181"/>
      <c r="P488" s="182"/>
      <c r="Q488" s="182"/>
      <c r="R488" s="183"/>
      <c r="S488" s="171"/>
      <c r="T488" s="171"/>
      <c r="U488" s="171"/>
    </row>
    <row r="489" spans="1:21" x14ac:dyDescent="0.2">
      <c r="A489" s="181"/>
      <c r="B489" s="181"/>
      <c r="C489" s="181"/>
      <c r="D489" s="181"/>
      <c r="E489" s="181"/>
      <c r="F489" s="181"/>
      <c r="G489" s="181"/>
      <c r="H489" s="181"/>
      <c r="I489" s="181"/>
      <c r="J489" s="181"/>
      <c r="K489" s="181"/>
      <c r="L489" s="181"/>
      <c r="M489" s="181"/>
      <c r="N489" s="347"/>
      <c r="O489" s="181"/>
      <c r="P489" s="182"/>
      <c r="Q489" s="182"/>
      <c r="R489" s="183"/>
      <c r="S489" s="171"/>
      <c r="T489" s="171"/>
      <c r="U489" s="171"/>
    </row>
    <row r="490" spans="1:21" x14ac:dyDescent="0.2">
      <c r="A490" s="181"/>
      <c r="B490" s="181"/>
      <c r="C490" s="181"/>
      <c r="D490" s="181"/>
      <c r="E490" s="181"/>
      <c r="F490" s="181"/>
      <c r="G490" s="181"/>
      <c r="H490" s="181"/>
      <c r="I490" s="181"/>
      <c r="J490" s="181"/>
      <c r="K490" s="181"/>
      <c r="L490" s="181"/>
      <c r="M490" s="181"/>
      <c r="N490" s="347"/>
      <c r="O490" s="181"/>
      <c r="P490" s="182"/>
      <c r="Q490" s="182"/>
      <c r="R490" s="183"/>
      <c r="S490" s="171"/>
      <c r="T490" s="171"/>
      <c r="U490" s="171"/>
    </row>
    <row r="491" spans="1:21" x14ac:dyDescent="0.2">
      <c r="A491" s="181"/>
      <c r="B491" s="181"/>
      <c r="C491" s="181"/>
      <c r="D491" s="181"/>
      <c r="E491" s="181"/>
      <c r="F491" s="181"/>
      <c r="G491" s="181"/>
      <c r="H491" s="181"/>
      <c r="I491" s="181"/>
      <c r="J491" s="181"/>
      <c r="K491" s="181"/>
      <c r="L491" s="181"/>
      <c r="M491" s="181"/>
      <c r="N491" s="347"/>
      <c r="O491" s="181"/>
      <c r="P491" s="182"/>
      <c r="Q491" s="182"/>
      <c r="R491" s="183"/>
      <c r="S491" s="171"/>
      <c r="T491" s="171"/>
      <c r="U491" s="171"/>
    </row>
    <row r="492" spans="1:21" x14ac:dyDescent="0.2">
      <c r="A492" s="181"/>
      <c r="B492" s="181"/>
      <c r="C492" s="181"/>
      <c r="D492" s="181"/>
      <c r="E492" s="181"/>
      <c r="F492" s="181"/>
      <c r="G492" s="181"/>
      <c r="H492" s="181"/>
      <c r="I492" s="181"/>
      <c r="J492" s="181"/>
      <c r="K492" s="181"/>
      <c r="L492" s="181"/>
      <c r="M492" s="181"/>
      <c r="N492" s="347"/>
      <c r="O492" s="181"/>
      <c r="P492" s="182"/>
      <c r="Q492" s="182"/>
      <c r="R492" s="183"/>
      <c r="S492" s="171"/>
      <c r="T492" s="171"/>
      <c r="U492" s="171"/>
    </row>
    <row r="493" spans="1:21" x14ac:dyDescent="0.2">
      <c r="A493" s="181"/>
      <c r="B493" s="181"/>
      <c r="C493" s="181"/>
      <c r="D493" s="181"/>
      <c r="E493" s="181"/>
      <c r="F493" s="181"/>
      <c r="G493" s="181"/>
      <c r="H493" s="181"/>
      <c r="I493" s="181"/>
      <c r="J493" s="181"/>
      <c r="K493" s="181"/>
      <c r="L493" s="181"/>
      <c r="M493" s="181"/>
      <c r="N493" s="347"/>
      <c r="O493" s="181"/>
      <c r="P493" s="182"/>
      <c r="Q493" s="182"/>
      <c r="R493" s="183"/>
      <c r="S493" s="171"/>
      <c r="T493" s="171"/>
      <c r="U493" s="171"/>
    </row>
    <row r="494" spans="1:21" x14ac:dyDescent="0.2">
      <c r="A494" s="181"/>
      <c r="B494" s="181"/>
      <c r="C494" s="181"/>
      <c r="D494" s="181"/>
      <c r="E494" s="181"/>
      <c r="F494" s="181"/>
      <c r="G494" s="181"/>
      <c r="H494" s="181"/>
      <c r="I494" s="181"/>
      <c r="J494" s="181"/>
      <c r="K494" s="181"/>
      <c r="L494" s="181"/>
      <c r="M494" s="181"/>
      <c r="N494" s="347"/>
      <c r="O494" s="181"/>
      <c r="P494" s="182"/>
      <c r="Q494" s="182"/>
      <c r="R494" s="183"/>
      <c r="S494" s="171"/>
      <c r="T494" s="171"/>
      <c r="U494" s="171"/>
    </row>
    <row r="495" spans="1:21" x14ac:dyDescent="0.2">
      <c r="A495" s="181"/>
      <c r="B495" s="181"/>
      <c r="C495" s="181"/>
      <c r="D495" s="181"/>
      <c r="E495" s="181"/>
      <c r="F495" s="181"/>
      <c r="G495" s="181"/>
      <c r="H495" s="181"/>
      <c r="I495" s="181"/>
      <c r="J495" s="181"/>
      <c r="K495" s="181"/>
      <c r="L495" s="181"/>
      <c r="M495" s="181"/>
      <c r="N495" s="347"/>
      <c r="O495" s="181"/>
      <c r="P495" s="182"/>
      <c r="Q495" s="182"/>
      <c r="R495" s="183"/>
      <c r="S495" s="171"/>
      <c r="T495" s="171"/>
      <c r="U495" s="171"/>
    </row>
    <row r="496" spans="1:21" x14ac:dyDescent="0.2">
      <c r="A496" s="181"/>
      <c r="B496" s="181"/>
      <c r="C496" s="181"/>
      <c r="D496" s="181"/>
      <c r="E496" s="181"/>
      <c r="F496" s="181"/>
      <c r="G496" s="181"/>
      <c r="H496" s="181"/>
      <c r="I496" s="181"/>
      <c r="J496" s="181"/>
      <c r="K496" s="181"/>
      <c r="L496" s="181"/>
      <c r="M496" s="181"/>
      <c r="N496" s="347"/>
      <c r="O496" s="181"/>
      <c r="P496" s="182"/>
      <c r="Q496" s="182"/>
      <c r="R496" s="183"/>
      <c r="S496" s="171"/>
      <c r="T496" s="171"/>
      <c r="U496" s="171"/>
    </row>
    <row r="497" spans="1:21" x14ac:dyDescent="0.2">
      <c r="A497" s="181"/>
      <c r="B497" s="181"/>
      <c r="C497" s="181"/>
      <c r="D497" s="181"/>
      <c r="E497" s="181"/>
      <c r="F497" s="181"/>
      <c r="G497" s="181"/>
      <c r="H497" s="181"/>
      <c r="I497" s="181"/>
      <c r="J497" s="181"/>
      <c r="K497" s="181"/>
      <c r="L497" s="181"/>
      <c r="M497" s="181"/>
      <c r="N497" s="347"/>
      <c r="O497" s="181"/>
      <c r="P497" s="182"/>
      <c r="Q497" s="182"/>
      <c r="R497" s="183"/>
      <c r="S497" s="171"/>
      <c r="T497" s="171"/>
      <c r="U497" s="171"/>
    </row>
    <row r="498" spans="1:21" x14ac:dyDescent="0.2">
      <c r="A498" s="181"/>
      <c r="B498" s="181"/>
      <c r="C498" s="181"/>
      <c r="D498" s="181"/>
      <c r="E498" s="181"/>
      <c r="F498" s="181"/>
      <c r="G498" s="181"/>
      <c r="H498" s="181"/>
      <c r="I498" s="181"/>
      <c r="J498" s="181"/>
      <c r="K498" s="181"/>
      <c r="L498" s="181"/>
      <c r="M498" s="181"/>
      <c r="N498" s="347"/>
      <c r="O498" s="181"/>
      <c r="P498" s="182"/>
      <c r="Q498" s="182"/>
      <c r="R498" s="183"/>
      <c r="S498" s="171"/>
      <c r="T498" s="171"/>
      <c r="U498" s="171"/>
    </row>
    <row r="499" spans="1:21" x14ac:dyDescent="0.2">
      <c r="A499" s="181"/>
      <c r="B499" s="181"/>
      <c r="C499" s="181"/>
      <c r="D499" s="181"/>
      <c r="E499" s="181"/>
      <c r="F499" s="181"/>
      <c r="G499" s="181"/>
      <c r="H499" s="181"/>
      <c r="I499" s="181"/>
      <c r="J499" s="181"/>
      <c r="K499" s="181"/>
      <c r="L499" s="181"/>
      <c r="M499" s="181"/>
      <c r="N499" s="347"/>
      <c r="O499" s="181"/>
      <c r="P499" s="182"/>
      <c r="Q499" s="182"/>
      <c r="R499" s="183"/>
      <c r="S499" s="171"/>
      <c r="T499" s="171"/>
      <c r="U499" s="171"/>
    </row>
    <row r="500" spans="1:21" x14ac:dyDescent="0.2">
      <c r="A500" s="181"/>
      <c r="B500" s="181"/>
      <c r="C500" s="181"/>
      <c r="D500" s="181"/>
      <c r="E500" s="181"/>
      <c r="F500" s="181"/>
      <c r="G500" s="181"/>
      <c r="H500" s="181"/>
      <c r="I500" s="181"/>
      <c r="J500" s="181"/>
      <c r="K500" s="181"/>
      <c r="L500" s="181"/>
      <c r="M500" s="181"/>
      <c r="N500" s="347"/>
      <c r="O500" s="181"/>
      <c r="P500" s="182"/>
      <c r="Q500" s="182"/>
      <c r="R500" s="183"/>
      <c r="S500" s="171"/>
      <c r="T500" s="171"/>
      <c r="U500" s="171"/>
    </row>
    <row r="501" spans="1:21" x14ac:dyDescent="0.2">
      <c r="A501" s="181"/>
      <c r="B501" s="181"/>
      <c r="C501" s="181"/>
      <c r="D501" s="181"/>
      <c r="E501" s="181"/>
      <c r="F501" s="181"/>
      <c r="G501" s="181"/>
      <c r="H501" s="181"/>
      <c r="I501" s="181"/>
      <c r="J501" s="181"/>
      <c r="K501" s="181"/>
      <c r="L501" s="181"/>
      <c r="M501" s="181"/>
      <c r="N501" s="347"/>
      <c r="O501" s="181"/>
      <c r="P501" s="182"/>
      <c r="Q501" s="182"/>
      <c r="R501" s="183"/>
      <c r="S501" s="171"/>
      <c r="T501" s="171"/>
      <c r="U501" s="171"/>
    </row>
    <row r="502" spans="1:21" x14ac:dyDescent="0.2">
      <c r="A502" s="181"/>
      <c r="B502" s="181"/>
      <c r="C502" s="181"/>
      <c r="D502" s="181"/>
      <c r="E502" s="181"/>
      <c r="F502" s="181"/>
      <c r="G502" s="181"/>
      <c r="H502" s="181"/>
      <c r="I502" s="181"/>
      <c r="J502" s="181"/>
      <c r="K502" s="181"/>
      <c r="L502" s="181"/>
      <c r="M502" s="181"/>
      <c r="N502" s="347"/>
      <c r="O502" s="181"/>
      <c r="P502" s="182"/>
      <c r="Q502" s="182"/>
      <c r="R502" s="183"/>
      <c r="S502" s="171"/>
      <c r="T502" s="171"/>
      <c r="U502" s="171"/>
    </row>
    <row r="503" spans="1:21" x14ac:dyDescent="0.2">
      <c r="A503" s="181"/>
      <c r="B503" s="181"/>
      <c r="C503" s="181"/>
      <c r="D503" s="181"/>
      <c r="E503" s="181"/>
      <c r="F503" s="181"/>
      <c r="G503" s="181"/>
      <c r="H503" s="181"/>
      <c r="I503" s="181"/>
      <c r="J503" s="181"/>
      <c r="K503" s="181"/>
      <c r="L503" s="181"/>
      <c r="M503" s="181"/>
      <c r="N503" s="347"/>
      <c r="O503" s="181"/>
      <c r="P503" s="182"/>
      <c r="Q503" s="182"/>
      <c r="R503" s="183"/>
      <c r="S503" s="171"/>
      <c r="T503" s="171"/>
      <c r="U503" s="171"/>
    </row>
    <row r="504" spans="1:21" x14ac:dyDescent="0.2">
      <c r="A504" s="181"/>
      <c r="B504" s="181"/>
      <c r="C504" s="181"/>
      <c r="D504" s="181"/>
      <c r="E504" s="181"/>
      <c r="F504" s="181"/>
      <c r="G504" s="181"/>
      <c r="H504" s="181"/>
      <c r="I504" s="181"/>
      <c r="J504" s="181"/>
      <c r="K504" s="181"/>
      <c r="L504" s="181"/>
      <c r="M504" s="181"/>
      <c r="N504" s="347"/>
      <c r="O504" s="181"/>
      <c r="P504" s="182"/>
      <c r="Q504" s="182"/>
      <c r="R504" s="183"/>
      <c r="S504" s="171"/>
      <c r="T504" s="171"/>
      <c r="U504" s="171"/>
    </row>
    <row r="505" spans="1:21" x14ac:dyDescent="0.2">
      <c r="A505" s="181"/>
      <c r="B505" s="181"/>
      <c r="C505" s="181"/>
      <c r="D505" s="181"/>
      <c r="E505" s="181"/>
      <c r="F505" s="181"/>
      <c r="G505" s="181"/>
      <c r="H505" s="181"/>
      <c r="I505" s="181"/>
      <c r="J505" s="181"/>
      <c r="K505" s="181"/>
      <c r="L505" s="181"/>
      <c r="M505" s="181"/>
      <c r="N505" s="347"/>
      <c r="O505" s="181"/>
      <c r="P505" s="182"/>
      <c r="Q505" s="182"/>
      <c r="R505" s="183"/>
      <c r="S505" s="171"/>
      <c r="T505" s="171"/>
      <c r="U505" s="171"/>
    </row>
    <row r="506" spans="1:21" x14ac:dyDescent="0.2">
      <c r="A506" s="181"/>
      <c r="B506" s="181"/>
      <c r="C506" s="181"/>
      <c r="D506" s="181"/>
      <c r="E506" s="181"/>
      <c r="F506" s="181"/>
      <c r="G506" s="181"/>
      <c r="H506" s="181"/>
      <c r="I506" s="181"/>
      <c r="J506" s="181"/>
      <c r="K506" s="181"/>
      <c r="L506" s="181"/>
      <c r="M506" s="181"/>
      <c r="N506" s="347"/>
      <c r="O506" s="181"/>
      <c r="P506" s="182"/>
      <c r="Q506" s="182"/>
      <c r="R506" s="183"/>
      <c r="S506" s="171"/>
      <c r="T506" s="171"/>
      <c r="U506" s="171"/>
    </row>
    <row r="507" spans="1:21" x14ac:dyDescent="0.2">
      <c r="A507" s="181"/>
      <c r="B507" s="181"/>
      <c r="C507" s="181"/>
      <c r="D507" s="181"/>
      <c r="E507" s="181"/>
      <c r="F507" s="181"/>
      <c r="G507" s="181"/>
      <c r="H507" s="181"/>
      <c r="I507" s="181"/>
      <c r="J507" s="181"/>
      <c r="K507" s="181"/>
      <c r="L507" s="181"/>
      <c r="M507" s="181"/>
      <c r="N507" s="347"/>
      <c r="O507" s="181"/>
      <c r="P507" s="182"/>
      <c r="Q507" s="182"/>
      <c r="R507" s="183"/>
      <c r="S507" s="171"/>
      <c r="T507" s="171"/>
      <c r="U507" s="171"/>
    </row>
    <row r="508" spans="1:21" x14ac:dyDescent="0.2">
      <c r="A508" s="181"/>
      <c r="B508" s="181"/>
      <c r="C508" s="181"/>
      <c r="D508" s="181"/>
      <c r="E508" s="181"/>
      <c r="F508" s="181"/>
      <c r="G508" s="181"/>
      <c r="H508" s="181"/>
      <c r="I508" s="181"/>
      <c r="J508" s="181"/>
      <c r="K508" s="181"/>
      <c r="L508" s="181"/>
      <c r="M508" s="181"/>
      <c r="N508" s="347"/>
      <c r="O508" s="181"/>
      <c r="P508" s="182"/>
      <c r="Q508" s="182"/>
      <c r="R508" s="183"/>
      <c r="S508" s="171"/>
      <c r="T508" s="171"/>
      <c r="U508" s="171"/>
    </row>
    <row r="509" spans="1:21" x14ac:dyDescent="0.2">
      <c r="A509" s="181"/>
      <c r="B509" s="181"/>
      <c r="C509" s="181"/>
      <c r="D509" s="181"/>
      <c r="E509" s="181"/>
      <c r="F509" s="181"/>
      <c r="G509" s="181"/>
      <c r="H509" s="181"/>
      <c r="I509" s="181"/>
      <c r="J509" s="181"/>
      <c r="K509" s="181"/>
      <c r="L509" s="181"/>
      <c r="M509" s="181"/>
      <c r="N509" s="347"/>
      <c r="O509" s="181"/>
      <c r="P509" s="182"/>
      <c r="Q509" s="182"/>
      <c r="R509" s="183"/>
      <c r="S509" s="171"/>
      <c r="T509" s="171"/>
      <c r="U509" s="171"/>
    </row>
    <row r="510" spans="1:21" x14ac:dyDescent="0.2">
      <c r="A510" s="181"/>
      <c r="B510" s="181"/>
      <c r="C510" s="181"/>
      <c r="D510" s="181"/>
      <c r="E510" s="181"/>
      <c r="F510" s="181"/>
      <c r="G510" s="181"/>
      <c r="H510" s="181"/>
      <c r="I510" s="181"/>
      <c r="J510" s="181"/>
      <c r="K510" s="181"/>
      <c r="L510" s="181"/>
      <c r="M510" s="181"/>
      <c r="N510" s="347"/>
      <c r="O510" s="181"/>
      <c r="P510" s="182"/>
      <c r="Q510" s="182"/>
      <c r="R510" s="183"/>
      <c r="S510" s="171"/>
      <c r="T510" s="171"/>
      <c r="U510" s="171"/>
    </row>
    <row r="511" spans="1:21" x14ac:dyDescent="0.2">
      <c r="A511" s="181"/>
      <c r="B511" s="181"/>
      <c r="C511" s="181"/>
      <c r="D511" s="181"/>
      <c r="E511" s="181"/>
      <c r="F511" s="181"/>
      <c r="G511" s="181"/>
      <c r="H511" s="181"/>
      <c r="I511" s="181"/>
      <c r="J511" s="181"/>
      <c r="K511" s="181"/>
      <c r="L511" s="181"/>
      <c r="M511" s="181"/>
      <c r="N511" s="347"/>
      <c r="O511" s="181"/>
      <c r="P511" s="182"/>
      <c r="Q511" s="182"/>
      <c r="R511" s="183"/>
      <c r="S511" s="171"/>
      <c r="T511" s="171"/>
      <c r="U511" s="171"/>
    </row>
    <row r="512" spans="1:21" x14ac:dyDescent="0.2">
      <c r="A512" s="181"/>
      <c r="B512" s="181"/>
      <c r="C512" s="181"/>
      <c r="D512" s="181"/>
      <c r="E512" s="181"/>
      <c r="F512" s="181"/>
      <c r="G512" s="181"/>
      <c r="H512" s="181"/>
      <c r="I512" s="181"/>
      <c r="J512" s="181"/>
      <c r="K512" s="181"/>
      <c r="L512" s="181"/>
      <c r="M512" s="181"/>
      <c r="N512" s="347"/>
      <c r="O512" s="181"/>
      <c r="P512" s="182"/>
      <c r="Q512" s="182"/>
      <c r="R512" s="183"/>
      <c r="S512" s="171"/>
      <c r="T512" s="171"/>
      <c r="U512" s="171"/>
    </row>
    <row r="513" spans="1:21" x14ac:dyDescent="0.2">
      <c r="A513" s="181"/>
      <c r="B513" s="181"/>
      <c r="C513" s="181"/>
      <c r="D513" s="181"/>
      <c r="E513" s="181"/>
      <c r="F513" s="181"/>
      <c r="G513" s="181"/>
      <c r="H513" s="181"/>
      <c r="I513" s="181"/>
      <c r="J513" s="181"/>
      <c r="K513" s="181"/>
      <c r="L513" s="181"/>
      <c r="M513" s="181"/>
      <c r="N513" s="347"/>
      <c r="O513" s="181"/>
      <c r="P513" s="182"/>
      <c r="Q513" s="182"/>
      <c r="R513" s="183"/>
      <c r="S513" s="171"/>
      <c r="T513" s="171"/>
      <c r="U513" s="171"/>
    </row>
    <row r="514" spans="1:21" x14ac:dyDescent="0.2">
      <c r="A514" s="181"/>
      <c r="B514" s="181"/>
      <c r="C514" s="181"/>
      <c r="D514" s="181"/>
      <c r="E514" s="181"/>
      <c r="F514" s="181"/>
      <c r="G514" s="181"/>
      <c r="H514" s="181"/>
      <c r="I514" s="181"/>
      <c r="J514" s="181"/>
      <c r="K514" s="181"/>
      <c r="L514" s="181"/>
      <c r="M514" s="181"/>
      <c r="N514" s="347"/>
      <c r="O514" s="181"/>
      <c r="P514" s="182"/>
      <c r="Q514" s="182"/>
      <c r="R514" s="183"/>
      <c r="S514" s="171"/>
      <c r="T514" s="171"/>
      <c r="U514" s="171"/>
    </row>
    <row r="515" spans="1:21" x14ac:dyDescent="0.2">
      <c r="A515" s="181"/>
      <c r="B515" s="181"/>
      <c r="C515" s="181"/>
      <c r="D515" s="181"/>
      <c r="E515" s="181"/>
      <c r="F515" s="181"/>
      <c r="G515" s="181"/>
      <c r="H515" s="181"/>
      <c r="I515" s="181"/>
      <c r="J515" s="181"/>
      <c r="K515" s="181"/>
      <c r="L515" s="181"/>
      <c r="M515" s="181"/>
      <c r="N515" s="347"/>
      <c r="O515" s="181"/>
      <c r="P515" s="182"/>
      <c r="Q515" s="182"/>
      <c r="R515" s="183"/>
      <c r="S515" s="171"/>
      <c r="T515" s="171"/>
      <c r="U515" s="171"/>
    </row>
    <row r="516" spans="1:21" x14ac:dyDescent="0.2">
      <c r="A516" s="181"/>
      <c r="B516" s="181"/>
      <c r="C516" s="181"/>
      <c r="D516" s="181"/>
      <c r="E516" s="181"/>
      <c r="F516" s="181"/>
      <c r="G516" s="181"/>
      <c r="H516" s="181"/>
      <c r="I516" s="181"/>
      <c r="J516" s="181"/>
      <c r="K516" s="181"/>
      <c r="L516" s="181"/>
      <c r="M516" s="181"/>
      <c r="N516" s="347"/>
      <c r="O516" s="181"/>
      <c r="P516" s="182"/>
      <c r="Q516" s="182"/>
      <c r="R516" s="183"/>
      <c r="S516" s="171"/>
      <c r="T516" s="171"/>
      <c r="U516" s="171"/>
    </row>
    <row r="517" spans="1:21" x14ac:dyDescent="0.2">
      <c r="A517" s="181"/>
      <c r="B517" s="181"/>
      <c r="C517" s="181"/>
      <c r="D517" s="181"/>
      <c r="E517" s="181"/>
      <c r="F517" s="181"/>
      <c r="G517" s="181"/>
      <c r="H517" s="181"/>
      <c r="I517" s="181"/>
      <c r="J517" s="181"/>
      <c r="K517" s="181"/>
      <c r="L517" s="181"/>
      <c r="M517" s="181"/>
      <c r="N517" s="347"/>
      <c r="O517" s="181"/>
      <c r="P517" s="182"/>
      <c r="Q517" s="182"/>
      <c r="R517" s="183"/>
      <c r="S517" s="171"/>
      <c r="T517" s="171"/>
      <c r="U517" s="171"/>
    </row>
    <row r="518" spans="1:21" x14ac:dyDescent="0.2">
      <c r="A518" s="181"/>
      <c r="B518" s="181"/>
      <c r="C518" s="181"/>
      <c r="D518" s="181"/>
      <c r="E518" s="181"/>
      <c r="F518" s="181"/>
      <c r="G518" s="181"/>
      <c r="H518" s="181"/>
      <c r="I518" s="181"/>
      <c r="J518" s="181"/>
      <c r="K518" s="181"/>
      <c r="L518" s="181"/>
      <c r="M518" s="181"/>
      <c r="N518" s="347"/>
      <c r="O518" s="181"/>
      <c r="P518" s="182"/>
      <c r="Q518" s="182"/>
      <c r="R518" s="183"/>
      <c r="S518" s="171"/>
      <c r="T518" s="171"/>
      <c r="U518" s="171"/>
    </row>
    <row r="519" spans="1:21" x14ac:dyDescent="0.2">
      <c r="A519" s="181"/>
      <c r="B519" s="181"/>
      <c r="C519" s="181"/>
      <c r="D519" s="181"/>
      <c r="E519" s="181"/>
      <c r="F519" s="181"/>
      <c r="G519" s="181"/>
      <c r="H519" s="181"/>
      <c r="I519" s="181"/>
      <c r="J519" s="181"/>
      <c r="K519" s="181"/>
      <c r="L519" s="181"/>
      <c r="M519" s="181"/>
      <c r="N519" s="347"/>
      <c r="O519" s="181"/>
      <c r="P519" s="182"/>
      <c r="Q519" s="182"/>
      <c r="R519" s="183"/>
      <c r="S519" s="171"/>
      <c r="T519" s="171"/>
      <c r="U519" s="171"/>
    </row>
    <row r="520" spans="1:21" x14ac:dyDescent="0.2">
      <c r="A520" s="181"/>
      <c r="B520" s="181"/>
      <c r="C520" s="181"/>
      <c r="D520" s="181"/>
      <c r="E520" s="181"/>
      <c r="F520" s="181"/>
      <c r="G520" s="181"/>
      <c r="H520" s="181"/>
      <c r="I520" s="181"/>
      <c r="J520" s="181"/>
      <c r="K520" s="181"/>
      <c r="L520" s="181"/>
      <c r="M520" s="181"/>
      <c r="N520" s="347"/>
      <c r="O520" s="181"/>
      <c r="P520" s="182"/>
      <c r="Q520" s="182"/>
      <c r="R520" s="183"/>
      <c r="S520" s="171"/>
      <c r="T520" s="171"/>
      <c r="U520" s="171"/>
    </row>
    <row r="521" spans="1:21" x14ac:dyDescent="0.2">
      <c r="A521" s="181"/>
      <c r="B521" s="181"/>
      <c r="C521" s="181"/>
      <c r="D521" s="181"/>
      <c r="E521" s="181"/>
      <c r="F521" s="181"/>
      <c r="G521" s="181"/>
      <c r="H521" s="181"/>
      <c r="I521" s="181"/>
      <c r="J521" s="181"/>
      <c r="K521" s="181"/>
      <c r="L521" s="181"/>
      <c r="M521" s="181"/>
      <c r="N521" s="347"/>
      <c r="O521" s="181"/>
      <c r="P521" s="182"/>
      <c r="Q521" s="182"/>
      <c r="R521" s="183"/>
      <c r="S521" s="171"/>
      <c r="T521" s="171"/>
      <c r="U521" s="171"/>
    </row>
    <row r="522" spans="1:21" x14ac:dyDescent="0.2">
      <c r="A522" s="181"/>
      <c r="B522" s="181"/>
      <c r="C522" s="181"/>
      <c r="D522" s="181"/>
      <c r="E522" s="181"/>
      <c r="F522" s="181"/>
      <c r="G522" s="181"/>
      <c r="H522" s="181"/>
      <c r="I522" s="181"/>
      <c r="J522" s="181"/>
      <c r="K522" s="181"/>
      <c r="L522" s="181"/>
      <c r="M522" s="181"/>
      <c r="N522" s="347"/>
      <c r="O522" s="181"/>
      <c r="P522" s="182"/>
      <c r="Q522" s="182"/>
      <c r="R522" s="183"/>
      <c r="S522" s="171"/>
      <c r="T522" s="171"/>
      <c r="U522" s="171"/>
    </row>
    <row r="523" spans="1:21" x14ac:dyDescent="0.2">
      <c r="A523" s="181"/>
      <c r="B523" s="181"/>
      <c r="C523" s="181"/>
      <c r="D523" s="181"/>
      <c r="E523" s="181"/>
      <c r="F523" s="181"/>
      <c r="G523" s="181"/>
      <c r="H523" s="181"/>
      <c r="I523" s="181"/>
      <c r="J523" s="181"/>
      <c r="K523" s="181"/>
      <c r="L523" s="181"/>
      <c r="M523" s="181"/>
      <c r="N523" s="347"/>
      <c r="O523" s="181"/>
      <c r="P523" s="182"/>
      <c r="Q523" s="182"/>
      <c r="R523" s="183"/>
      <c r="S523" s="171"/>
      <c r="T523" s="171"/>
      <c r="U523" s="171"/>
    </row>
    <row r="524" spans="1:21" x14ac:dyDescent="0.2">
      <c r="A524" s="181"/>
      <c r="B524" s="181"/>
      <c r="C524" s="181"/>
      <c r="D524" s="181"/>
      <c r="E524" s="181"/>
      <c r="F524" s="181"/>
      <c r="G524" s="181"/>
      <c r="H524" s="181"/>
      <c r="I524" s="181"/>
      <c r="J524" s="181"/>
      <c r="K524" s="181"/>
      <c r="L524" s="181"/>
      <c r="M524" s="181"/>
      <c r="N524" s="347"/>
      <c r="O524" s="181"/>
      <c r="P524" s="182"/>
      <c r="Q524" s="182"/>
      <c r="R524" s="183"/>
      <c r="S524" s="171"/>
      <c r="T524" s="171"/>
      <c r="U524" s="171"/>
    </row>
    <row r="525" spans="1:21" x14ac:dyDescent="0.2">
      <c r="A525" s="181"/>
      <c r="B525" s="181"/>
      <c r="C525" s="181"/>
      <c r="D525" s="181"/>
      <c r="E525" s="181"/>
      <c r="F525" s="181"/>
      <c r="G525" s="181"/>
      <c r="H525" s="181"/>
      <c r="I525" s="181"/>
      <c r="J525" s="181"/>
      <c r="K525" s="181"/>
      <c r="L525" s="181"/>
      <c r="M525" s="181"/>
      <c r="N525" s="347"/>
      <c r="O525" s="181"/>
      <c r="P525" s="182"/>
      <c r="Q525" s="182"/>
      <c r="R525" s="183"/>
      <c r="S525" s="171"/>
      <c r="T525" s="171"/>
      <c r="U525" s="171"/>
    </row>
  </sheetData>
  <mergeCells count="427">
    <mergeCell ref="K92:K93"/>
    <mergeCell ref="L92:L93"/>
    <mergeCell ref="AA131:AF131"/>
    <mergeCell ref="AO133:AO137"/>
    <mergeCell ref="AO131:AR131"/>
    <mergeCell ref="S43:S46"/>
    <mergeCell ref="T43:T46"/>
    <mergeCell ref="U43:U46"/>
    <mergeCell ref="S63:S66"/>
    <mergeCell ref="T63:T66"/>
    <mergeCell ref="U63:U66"/>
    <mergeCell ref="S71:S73"/>
    <mergeCell ref="T71:T73"/>
    <mergeCell ref="U71:U73"/>
    <mergeCell ref="S74:S76"/>
    <mergeCell ref="T74:T76"/>
    <mergeCell ref="U74:U76"/>
    <mergeCell ref="S49:S53"/>
    <mergeCell ref="T49:T53"/>
    <mergeCell ref="U49:U53"/>
    <mergeCell ref="S54:S58"/>
    <mergeCell ref="T54:T58"/>
    <mergeCell ref="U54:U58"/>
    <mergeCell ref="S60:S62"/>
    <mergeCell ref="V1:V3"/>
    <mergeCell ref="S30:S33"/>
    <mergeCell ref="T30:T33"/>
    <mergeCell ref="U30:U33"/>
    <mergeCell ref="S34:S38"/>
    <mergeCell ref="T34:T38"/>
    <mergeCell ref="U34:U38"/>
    <mergeCell ref="S39:S42"/>
    <mergeCell ref="T39:T42"/>
    <mergeCell ref="U39:U42"/>
    <mergeCell ref="R5:U5"/>
    <mergeCell ref="R30:R33"/>
    <mergeCell ref="R34:R38"/>
    <mergeCell ref="R39:R42"/>
    <mergeCell ref="S9:S11"/>
    <mergeCell ref="T9:T11"/>
    <mergeCell ref="U9:U11"/>
    <mergeCell ref="S12:S13"/>
    <mergeCell ref="T12:T13"/>
    <mergeCell ref="U12:U13"/>
    <mergeCell ref="S14:S17"/>
    <mergeCell ref="T14:T17"/>
    <mergeCell ref="U14:U17"/>
    <mergeCell ref="S18:S19"/>
    <mergeCell ref="T60:T62"/>
    <mergeCell ref="U60:U62"/>
    <mergeCell ref="U116:U119"/>
    <mergeCell ref="S120:S123"/>
    <mergeCell ref="T120:T123"/>
    <mergeCell ref="U120:U123"/>
    <mergeCell ref="S78:S81"/>
    <mergeCell ref="T78:T81"/>
    <mergeCell ref="U78:U81"/>
    <mergeCell ref="S82:S84"/>
    <mergeCell ref="T82:T84"/>
    <mergeCell ref="U82:U84"/>
    <mergeCell ref="S85:S86"/>
    <mergeCell ref="T85:T86"/>
    <mergeCell ref="U85:U86"/>
    <mergeCell ref="S94:S97"/>
    <mergeCell ref="T94:T97"/>
    <mergeCell ref="U94:U97"/>
    <mergeCell ref="S98:S102"/>
    <mergeCell ref="T98:T102"/>
    <mergeCell ref="U98:U102"/>
    <mergeCell ref="S103:S104"/>
    <mergeCell ref="T103:T104"/>
    <mergeCell ref="U103:U104"/>
    <mergeCell ref="R74:R76"/>
    <mergeCell ref="R78:R81"/>
    <mergeCell ref="R82:R84"/>
    <mergeCell ref="R85:R86"/>
    <mergeCell ref="R94:R97"/>
    <mergeCell ref="R98:R102"/>
    <mergeCell ref="R103:R104"/>
    <mergeCell ref="R106:R110"/>
    <mergeCell ref="R111:R115"/>
    <mergeCell ref="R43:R46"/>
    <mergeCell ref="R49:R53"/>
    <mergeCell ref="R54:R58"/>
    <mergeCell ref="R60:R62"/>
    <mergeCell ref="R63:R66"/>
    <mergeCell ref="R71:R73"/>
    <mergeCell ref="R9:R11"/>
    <mergeCell ref="R12:R13"/>
    <mergeCell ref="R14:R17"/>
    <mergeCell ref="R18:R19"/>
    <mergeCell ref="R20:R22"/>
    <mergeCell ref="T18:T19"/>
    <mergeCell ref="U18:U19"/>
    <mergeCell ref="S20:S22"/>
    <mergeCell ref="T20:T22"/>
    <mergeCell ref="U20:U22"/>
    <mergeCell ref="I4:J5"/>
    <mergeCell ref="K4:L5"/>
    <mergeCell ref="A6:H6"/>
    <mergeCell ref="A7:B7"/>
    <mergeCell ref="C7:F7"/>
    <mergeCell ref="A8:N8"/>
    <mergeCell ref="A9:B19"/>
    <mergeCell ref="C9:F11"/>
    <mergeCell ref="I9:I11"/>
    <mergeCell ref="J9:J11"/>
    <mergeCell ref="K9:K11"/>
    <mergeCell ref="L9:L11"/>
    <mergeCell ref="M9:M11"/>
    <mergeCell ref="N9:N11"/>
    <mergeCell ref="N14:N17"/>
    <mergeCell ref="G7:H7"/>
    <mergeCell ref="O9:O11"/>
    <mergeCell ref="C12:F13"/>
    <mergeCell ref="I12:I13"/>
    <mergeCell ref="J12:J13"/>
    <mergeCell ref="K12:K13"/>
    <mergeCell ref="L12:L13"/>
    <mergeCell ref="M12:M13"/>
    <mergeCell ref="N12:N13"/>
    <mergeCell ref="O12:O13"/>
    <mergeCell ref="O14:O17"/>
    <mergeCell ref="C18:F19"/>
    <mergeCell ref="I18:I19"/>
    <mergeCell ref="J18:J19"/>
    <mergeCell ref="L18:L19"/>
    <mergeCell ref="M18:M19"/>
    <mergeCell ref="N18:N19"/>
    <mergeCell ref="O18:O19"/>
    <mergeCell ref="C14:F17"/>
    <mergeCell ref="I14:I17"/>
    <mergeCell ref="J14:J17"/>
    <mergeCell ref="K14:K17"/>
    <mergeCell ref="L14:L17"/>
    <mergeCell ref="M14:M17"/>
    <mergeCell ref="M20:M22"/>
    <mergeCell ref="N20:N22"/>
    <mergeCell ref="O20:O22"/>
    <mergeCell ref="K18:K19"/>
    <mergeCell ref="A23:N23"/>
    <mergeCell ref="A24:B30"/>
    <mergeCell ref="C24:F24"/>
    <mergeCell ref="G24:H24"/>
    <mergeCell ref="D25:F26"/>
    <mergeCell ref="M25:M26"/>
    <mergeCell ref="A20:B22"/>
    <mergeCell ref="C20:F22"/>
    <mergeCell ref="I20:I22"/>
    <mergeCell ref="J20:J22"/>
    <mergeCell ref="K20:K22"/>
    <mergeCell ref="L20:L22"/>
    <mergeCell ref="D29:F29"/>
    <mergeCell ref="C30:F33"/>
    <mergeCell ref="I30:I33"/>
    <mergeCell ref="J30:J33"/>
    <mergeCell ref="K30:K33"/>
    <mergeCell ref="L30:L33"/>
    <mergeCell ref="N25:N26"/>
    <mergeCell ref="O25:O26"/>
    <mergeCell ref="O27:O28"/>
    <mergeCell ref="M30:M33"/>
    <mergeCell ref="N30:N33"/>
    <mergeCell ref="O30:O33"/>
    <mergeCell ref="A34:B38"/>
    <mergeCell ref="C34:F38"/>
    <mergeCell ref="I34:I38"/>
    <mergeCell ref="J34:J38"/>
    <mergeCell ref="K34:K38"/>
    <mergeCell ref="L34:L38"/>
    <mergeCell ref="M34:M38"/>
    <mergeCell ref="N34:N38"/>
    <mergeCell ref="O34:O38"/>
    <mergeCell ref="L27:L28"/>
    <mergeCell ref="M27:M28"/>
    <mergeCell ref="N27:N28"/>
    <mergeCell ref="I25:I26"/>
    <mergeCell ref="J25:J26"/>
    <mergeCell ref="K25:K26"/>
    <mergeCell ref="L25:L26"/>
    <mergeCell ref="J27:J28"/>
    <mergeCell ref="K27:K28"/>
    <mergeCell ref="C43:F46"/>
    <mergeCell ref="I43:I46"/>
    <mergeCell ref="J43:J46"/>
    <mergeCell ref="K43:K46"/>
    <mergeCell ref="L43:L46"/>
    <mergeCell ref="D27:F28"/>
    <mergeCell ref="I27:I28"/>
    <mergeCell ref="O43:O46"/>
    <mergeCell ref="A39:B42"/>
    <mergeCell ref="C39:F42"/>
    <mergeCell ref="I39:I42"/>
    <mergeCell ref="J39:J42"/>
    <mergeCell ref="K39:K42"/>
    <mergeCell ref="L39:L42"/>
    <mergeCell ref="M39:M42"/>
    <mergeCell ref="N39:N42"/>
    <mergeCell ref="O39:O42"/>
    <mergeCell ref="A43:B46"/>
    <mergeCell ref="M43:M46"/>
    <mergeCell ref="N43:N46"/>
    <mergeCell ref="O49:O53"/>
    <mergeCell ref="I54:I58"/>
    <mergeCell ref="J54:J58"/>
    <mergeCell ref="K54:K58"/>
    <mergeCell ref="L54:L58"/>
    <mergeCell ref="M54:M58"/>
    <mergeCell ref="N54:N58"/>
    <mergeCell ref="O54:O58"/>
    <mergeCell ref="A47:N47"/>
    <mergeCell ref="J49:J53"/>
    <mergeCell ref="K49:K53"/>
    <mergeCell ref="L49:L53"/>
    <mergeCell ref="M49:M53"/>
    <mergeCell ref="N49:N53"/>
    <mergeCell ref="O60:O62"/>
    <mergeCell ref="D55:F58"/>
    <mergeCell ref="A59:B69"/>
    <mergeCell ref="C59:F59"/>
    <mergeCell ref="G59:H59"/>
    <mergeCell ref="D60:F62"/>
    <mergeCell ref="I60:I62"/>
    <mergeCell ref="D63:F66"/>
    <mergeCell ref="I63:I66"/>
    <mergeCell ref="D67:F70"/>
    <mergeCell ref="J67:J70"/>
    <mergeCell ref="K67:K70"/>
    <mergeCell ref="L67:L70"/>
    <mergeCell ref="M67:M70"/>
    <mergeCell ref="N67:N70"/>
    <mergeCell ref="O67:O70"/>
    <mergeCell ref="J63:J66"/>
    <mergeCell ref="K63:K66"/>
    <mergeCell ref="L63:L66"/>
    <mergeCell ref="A48:B58"/>
    <mergeCell ref="C48:F48"/>
    <mergeCell ref="G48:H48"/>
    <mergeCell ref="D49:F53"/>
    <mergeCell ref="I49:I53"/>
    <mergeCell ref="O63:O66"/>
    <mergeCell ref="M71:M73"/>
    <mergeCell ref="N71:N73"/>
    <mergeCell ref="O71:O73"/>
    <mergeCell ref="A74:B76"/>
    <mergeCell ref="C74:F76"/>
    <mergeCell ref="I74:I76"/>
    <mergeCell ref="J74:J76"/>
    <mergeCell ref="K74:K76"/>
    <mergeCell ref="L74:L76"/>
    <mergeCell ref="M74:M76"/>
    <mergeCell ref="A71:B73"/>
    <mergeCell ref="C71:F73"/>
    <mergeCell ref="I71:I73"/>
    <mergeCell ref="J71:J73"/>
    <mergeCell ref="K71:K73"/>
    <mergeCell ref="L71:L73"/>
    <mergeCell ref="N74:N76"/>
    <mergeCell ref="O74:O76"/>
    <mergeCell ref="I67:I70"/>
    <mergeCell ref="O78:O81"/>
    <mergeCell ref="A82:B84"/>
    <mergeCell ref="C82:F84"/>
    <mergeCell ref="I82:I84"/>
    <mergeCell ref="J82:J84"/>
    <mergeCell ref="K82:K84"/>
    <mergeCell ref="L82:L84"/>
    <mergeCell ref="M82:M84"/>
    <mergeCell ref="N82:N84"/>
    <mergeCell ref="O82:O84"/>
    <mergeCell ref="A78:B81"/>
    <mergeCell ref="C78:F81"/>
    <mergeCell ref="I78:I81"/>
    <mergeCell ref="J78:J81"/>
    <mergeCell ref="K78:K81"/>
    <mergeCell ref="L78:L81"/>
    <mergeCell ref="M78:M81"/>
    <mergeCell ref="N78:N81"/>
    <mergeCell ref="A85:B93"/>
    <mergeCell ref="C85:F86"/>
    <mergeCell ref="I85:I86"/>
    <mergeCell ref="J85:J86"/>
    <mergeCell ref="K85:K86"/>
    <mergeCell ref="L85:L86"/>
    <mergeCell ref="M85:M86"/>
    <mergeCell ref="N85:N86"/>
    <mergeCell ref="O85:O86"/>
    <mergeCell ref="C87:F87"/>
    <mergeCell ref="D88:F91"/>
    <mergeCell ref="M88:M91"/>
    <mergeCell ref="N88:N91"/>
    <mergeCell ref="O88:O91"/>
    <mergeCell ref="D92:F93"/>
    <mergeCell ref="M92:M93"/>
    <mergeCell ref="N92:N93"/>
    <mergeCell ref="O92:O93"/>
    <mergeCell ref="I88:I91"/>
    <mergeCell ref="J88:J91"/>
    <mergeCell ref="K88:K91"/>
    <mergeCell ref="L88:L91"/>
    <mergeCell ref="I92:I93"/>
    <mergeCell ref="J92:J93"/>
    <mergeCell ref="M94:M97"/>
    <mergeCell ref="N94:N97"/>
    <mergeCell ref="O94:O97"/>
    <mergeCell ref="A98:B102"/>
    <mergeCell ref="C98:F102"/>
    <mergeCell ref="I98:I102"/>
    <mergeCell ref="J98:J102"/>
    <mergeCell ref="K98:K102"/>
    <mergeCell ref="L98:L102"/>
    <mergeCell ref="M98:M102"/>
    <mergeCell ref="A94:B97"/>
    <mergeCell ref="C94:F97"/>
    <mergeCell ref="I94:I97"/>
    <mergeCell ref="J94:J97"/>
    <mergeCell ref="K94:K97"/>
    <mergeCell ref="L94:L97"/>
    <mergeCell ref="N98:N102"/>
    <mergeCell ref="O98:O102"/>
    <mergeCell ref="A103:B104"/>
    <mergeCell ref="C103:F104"/>
    <mergeCell ref="I103:I104"/>
    <mergeCell ref="J103:J104"/>
    <mergeCell ref="K103:K104"/>
    <mergeCell ref="L103:L104"/>
    <mergeCell ref="M103:M104"/>
    <mergeCell ref="N103:N104"/>
    <mergeCell ref="O103:O104"/>
    <mergeCell ref="A105:N105"/>
    <mergeCell ref="A106:B110"/>
    <mergeCell ref="C106:F110"/>
    <mergeCell ref="I106:I110"/>
    <mergeCell ref="J106:J110"/>
    <mergeCell ref="K106:K110"/>
    <mergeCell ref="L106:L110"/>
    <mergeCell ref="M106:M110"/>
    <mergeCell ref="N106:N110"/>
    <mergeCell ref="O106:O110"/>
    <mergeCell ref="A111:B115"/>
    <mergeCell ref="C111:F115"/>
    <mergeCell ref="I111:I115"/>
    <mergeCell ref="J111:J115"/>
    <mergeCell ref="K111:K115"/>
    <mergeCell ref="L111:L115"/>
    <mergeCell ref="M111:M115"/>
    <mergeCell ref="N111:N115"/>
    <mergeCell ref="O111:O115"/>
    <mergeCell ref="M124:M128"/>
    <mergeCell ref="N124:N128"/>
    <mergeCell ref="M116:M119"/>
    <mergeCell ref="N116:N119"/>
    <mergeCell ref="O116:O119"/>
    <mergeCell ref="A120:B123"/>
    <mergeCell ref="C120:F123"/>
    <mergeCell ref="I120:I123"/>
    <mergeCell ref="J120:J123"/>
    <mergeCell ref="K120:K123"/>
    <mergeCell ref="L120:L123"/>
    <mergeCell ref="M120:M123"/>
    <mergeCell ref="A116:B119"/>
    <mergeCell ref="C116:F119"/>
    <mergeCell ref="I116:I119"/>
    <mergeCell ref="J116:J119"/>
    <mergeCell ref="K116:K119"/>
    <mergeCell ref="L116:L119"/>
    <mergeCell ref="Q9:Q11"/>
    <mergeCell ref="Q12:Q13"/>
    <mergeCell ref="Q14:Q17"/>
    <mergeCell ref="Q18:Q19"/>
    <mergeCell ref="Q20:Q22"/>
    <mergeCell ref="Q30:Q33"/>
    <mergeCell ref="Q34:Q38"/>
    <mergeCell ref="Q39:Q42"/>
    <mergeCell ref="Q43:Q46"/>
    <mergeCell ref="Q49:Q53"/>
    <mergeCell ref="Q54:Q58"/>
    <mergeCell ref="Q60:Q62"/>
    <mergeCell ref="Q63:Q66"/>
    <mergeCell ref="Q71:Q73"/>
    <mergeCell ref="Q74:Q76"/>
    <mergeCell ref="Q78:Q81"/>
    <mergeCell ref="Q82:Q84"/>
    <mergeCell ref="Q85:Q86"/>
    <mergeCell ref="AI131:AM131"/>
    <mergeCell ref="W132:X132"/>
    <mergeCell ref="Q94:Q97"/>
    <mergeCell ref="Q98:Q102"/>
    <mergeCell ref="Q103:Q104"/>
    <mergeCell ref="Q106:Q110"/>
    <mergeCell ref="Q111:Q115"/>
    <mergeCell ref="Q116:Q119"/>
    <mergeCell ref="Q120:Q123"/>
    <mergeCell ref="Q124:Q128"/>
    <mergeCell ref="R116:R119"/>
    <mergeCell ref="R120:R123"/>
    <mergeCell ref="R124:R128"/>
    <mergeCell ref="S124:S128"/>
    <mergeCell ref="T124:T128"/>
    <mergeCell ref="U124:U128"/>
    <mergeCell ref="S106:S110"/>
    <mergeCell ref="T106:T110"/>
    <mergeCell ref="U106:U110"/>
    <mergeCell ref="G87:H87"/>
    <mergeCell ref="AO138:AO154"/>
    <mergeCell ref="A77:N77"/>
    <mergeCell ref="M63:M66"/>
    <mergeCell ref="N63:N66"/>
    <mergeCell ref="J60:J62"/>
    <mergeCell ref="K60:K62"/>
    <mergeCell ref="L60:L62"/>
    <mergeCell ref="M60:M62"/>
    <mergeCell ref="N60:N62"/>
    <mergeCell ref="S111:S115"/>
    <mergeCell ref="T111:T115"/>
    <mergeCell ref="U111:U115"/>
    <mergeCell ref="S116:S119"/>
    <mergeCell ref="T116:T119"/>
    <mergeCell ref="O124:O128"/>
    <mergeCell ref="N120:N123"/>
    <mergeCell ref="O120:O123"/>
    <mergeCell ref="A124:B128"/>
    <mergeCell ref="C124:F128"/>
    <mergeCell ref="I124:I128"/>
    <mergeCell ref="J124:J128"/>
    <mergeCell ref="K124:K128"/>
    <mergeCell ref="L124:L128"/>
  </mergeCells>
  <printOptions horizontalCentered="1"/>
  <pageMargins left="0.25" right="0.25" top="0.75" bottom="0.5" header="0.05" footer="0.05"/>
  <pageSetup scale="83" fitToHeight="7" orientation="landscape" useFirstPageNumber="1" r:id="rId1"/>
  <headerFooter alignWithMargins="0">
    <oddFooter>&amp;RPage &amp;P</oddFooter>
  </headerFooter>
  <ignoredErrors>
    <ignoredError sqref="I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6</xdr:col>
                    <xdr:colOff>19050</xdr:colOff>
                    <xdr:row>8</xdr:row>
                    <xdr:rowOff>47625</xdr:rowOff>
                  </from>
                  <to>
                    <xdr:col>7</xdr:col>
                    <xdr:colOff>104775</xdr:colOff>
                    <xdr:row>8</xdr:row>
                    <xdr:rowOff>266700</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6</xdr:col>
                    <xdr:colOff>19050</xdr:colOff>
                    <xdr:row>8</xdr:row>
                    <xdr:rowOff>266700</xdr:rowOff>
                  </from>
                  <to>
                    <xdr:col>7</xdr:col>
                    <xdr:colOff>104775</xdr:colOff>
                    <xdr:row>9</xdr:row>
                    <xdr:rowOff>190500</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6</xdr:col>
                    <xdr:colOff>19050</xdr:colOff>
                    <xdr:row>10</xdr:row>
                    <xdr:rowOff>57150</xdr:rowOff>
                  </from>
                  <to>
                    <xdr:col>7</xdr:col>
                    <xdr:colOff>104775</xdr:colOff>
                    <xdr:row>10</xdr:row>
                    <xdr:rowOff>276225</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6</xdr:col>
                    <xdr:colOff>19050</xdr:colOff>
                    <xdr:row>11</xdr:row>
                    <xdr:rowOff>9525</xdr:rowOff>
                  </from>
                  <to>
                    <xdr:col>7</xdr:col>
                    <xdr:colOff>104775</xdr:colOff>
                    <xdr:row>11</xdr:row>
                    <xdr:rowOff>228600</xdr:rowOff>
                  </to>
                </anchor>
              </controlPr>
            </control>
          </mc:Choice>
        </mc:AlternateContent>
        <mc:AlternateContent xmlns:mc="http://schemas.openxmlformats.org/markup-compatibility/2006">
          <mc:Choice Requires="x14">
            <control shapeId="103429" r:id="rId8" name="Check Box 5">
              <controlPr defaultSize="0" autoFill="0" autoLine="0" autoPict="0">
                <anchor moveWithCells="1">
                  <from>
                    <xdr:col>6</xdr:col>
                    <xdr:colOff>19050</xdr:colOff>
                    <xdr:row>12</xdr:row>
                    <xdr:rowOff>104775</xdr:rowOff>
                  </from>
                  <to>
                    <xdr:col>7</xdr:col>
                    <xdr:colOff>104775</xdr:colOff>
                    <xdr:row>12</xdr:row>
                    <xdr:rowOff>323850</xdr:rowOff>
                  </to>
                </anchor>
              </controlPr>
            </control>
          </mc:Choice>
        </mc:AlternateContent>
        <mc:AlternateContent xmlns:mc="http://schemas.openxmlformats.org/markup-compatibility/2006">
          <mc:Choice Requires="x14">
            <control shapeId="103430" r:id="rId9" name="Check Box 6">
              <controlPr defaultSize="0" autoFill="0" autoLine="0" autoPict="0">
                <anchor moveWithCells="1">
                  <from>
                    <xdr:col>6</xdr:col>
                    <xdr:colOff>19050</xdr:colOff>
                    <xdr:row>13</xdr:row>
                    <xdr:rowOff>19050</xdr:rowOff>
                  </from>
                  <to>
                    <xdr:col>7</xdr:col>
                    <xdr:colOff>104775</xdr:colOff>
                    <xdr:row>13</xdr:row>
                    <xdr:rowOff>238125</xdr:rowOff>
                  </to>
                </anchor>
              </controlPr>
            </control>
          </mc:Choice>
        </mc:AlternateContent>
        <mc:AlternateContent xmlns:mc="http://schemas.openxmlformats.org/markup-compatibility/2006">
          <mc:Choice Requires="x14">
            <control shapeId="103431" r:id="rId10" name="Check Box 7">
              <controlPr defaultSize="0" autoFill="0" autoLine="0" autoPict="0">
                <anchor moveWithCells="1">
                  <from>
                    <xdr:col>6</xdr:col>
                    <xdr:colOff>19050</xdr:colOff>
                    <xdr:row>14</xdr:row>
                    <xdr:rowOff>9525</xdr:rowOff>
                  </from>
                  <to>
                    <xdr:col>7</xdr:col>
                    <xdr:colOff>104775</xdr:colOff>
                    <xdr:row>14</xdr:row>
                    <xdr:rowOff>228600</xdr:rowOff>
                  </to>
                </anchor>
              </controlPr>
            </control>
          </mc:Choice>
        </mc:AlternateContent>
        <mc:AlternateContent xmlns:mc="http://schemas.openxmlformats.org/markup-compatibility/2006">
          <mc:Choice Requires="x14">
            <control shapeId="103432" r:id="rId11" name="Check Box 8">
              <controlPr defaultSize="0" autoFill="0" autoLine="0" autoPict="0">
                <anchor moveWithCells="1">
                  <from>
                    <xdr:col>6</xdr:col>
                    <xdr:colOff>19050</xdr:colOff>
                    <xdr:row>15</xdr:row>
                    <xdr:rowOff>28575</xdr:rowOff>
                  </from>
                  <to>
                    <xdr:col>7</xdr:col>
                    <xdr:colOff>104775</xdr:colOff>
                    <xdr:row>15</xdr:row>
                    <xdr:rowOff>247650</xdr:rowOff>
                  </to>
                </anchor>
              </controlPr>
            </control>
          </mc:Choice>
        </mc:AlternateContent>
        <mc:AlternateContent xmlns:mc="http://schemas.openxmlformats.org/markup-compatibility/2006">
          <mc:Choice Requires="x14">
            <control shapeId="103433" r:id="rId12" name="Check Box 9">
              <controlPr defaultSize="0" autoFill="0" autoLine="0" autoPict="0">
                <anchor moveWithCells="1">
                  <from>
                    <xdr:col>6</xdr:col>
                    <xdr:colOff>19050</xdr:colOff>
                    <xdr:row>15</xdr:row>
                    <xdr:rowOff>266700</xdr:rowOff>
                  </from>
                  <to>
                    <xdr:col>7</xdr:col>
                    <xdr:colOff>104775</xdr:colOff>
                    <xdr:row>16</xdr:row>
                    <xdr:rowOff>200025</xdr:rowOff>
                  </to>
                </anchor>
              </controlPr>
            </control>
          </mc:Choice>
        </mc:AlternateContent>
        <mc:AlternateContent xmlns:mc="http://schemas.openxmlformats.org/markup-compatibility/2006">
          <mc:Choice Requires="x14">
            <control shapeId="103434" r:id="rId13" name="Check Box 10">
              <controlPr defaultSize="0" autoFill="0" autoLine="0" autoPict="0">
                <anchor moveWithCells="1">
                  <from>
                    <xdr:col>6</xdr:col>
                    <xdr:colOff>19050</xdr:colOff>
                    <xdr:row>17</xdr:row>
                    <xdr:rowOff>85725</xdr:rowOff>
                  </from>
                  <to>
                    <xdr:col>7</xdr:col>
                    <xdr:colOff>104775</xdr:colOff>
                    <xdr:row>17</xdr:row>
                    <xdr:rowOff>304800</xdr:rowOff>
                  </to>
                </anchor>
              </controlPr>
            </control>
          </mc:Choice>
        </mc:AlternateContent>
        <mc:AlternateContent xmlns:mc="http://schemas.openxmlformats.org/markup-compatibility/2006">
          <mc:Choice Requires="x14">
            <control shapeId="103435" r:id="rId14" name="Check Box 11">
              <controlPr defaultSize="0" autoFill="0" autoLine="0" autoPict="0">
                <anchor moveWithCells="1">
                  <from>
                    <xdr:col>6</xdr:col>
                    <xdr:colOff>19050</xdr:colOff>
                    <xdr:row>18</xdr:row>
                    <xdr:rowOff>9525</xdr:rowOff>
                  </from>
                  <to>
                    <xdr:col>7</xdr:col>
                    <xdr:colOff>104775</xdr:colOff>
                    <xdr:row>19</xdr:row>
                    <xdr:rowOff>0</xdr:rowOff>
                  </to>
                </anchor>
              </controlPr>
            </control>
          </mc:Choice>
        </mc:AlternateContent>
        <mc:AlternateContent xmlns:mc="http://schemas.openxmlformats.org/markup-compatibility/2006">
          <mc:Choice Requires="x14">
            <control shapeId="103436" r:id="rId15" name="Check Box 12">
              <controlPr defaultSize="0" autoFill="0" autoLine="0" autoPict="0">
                <anchor moveWithCells="1">
                  <from>
                    <xdr:col>6</xdr:col>
                    <xdr:colOff>19050</xdr:colOff>
                    <xdr:row>19</xdr:row>
                    <xdr:rowOff>295275</xdr:rowOff>
                  </from>
                  <to>
                    <xdr:col>7</xdr:col>
                    <xdr:colOff>104775</xdr:colOff>
                    <xdr:row>19</xdr:row>
                    <xdr:rowOff>514350</xdr:rowOff>
                  </to>
                </anchor>
              </controlPr>
            </control>
          </mc:Choice>
        </mc:AlternateContent>
        <mc:AlternateContent xmlns:mc="http://schemas.openxmlformats.org/markup-compatibility/2006">
          <mc:Choice Requires="x14">
            <control shapeId="103437" r:id="rId16" name="Check Box 13">
              <controlPr defaultSize="0" autoFill="0" autoLine="0" autoPict="0">
                <anchor moveWithCells="1">
                  <from>
                    <xdr:col>6</xdr:col>
                    <xdr:colOff>19050</xdr:colOff>
                    <xdr:row>20</xdr:row>
                    <xdr:rowOff>85725</xdr:rowOff>
                  </from>
                  <to>
                    <xdr:col>7</xdr:col>
                    <xdr:colOff>104775</xdr:colOff>
                    <xdr:row>21</xdr:row>
                    <xdr:rowOff>200025</xdr:rowOff>
                  </to>
                </anchor>
              </controlPr>
            </control>
          </mc:Choice>
        </mc:AlternateContent>
        <mc:AlternateContent xmlns:mc="http://schemas.openxmlformats.org/markup-compatibility/2006">
          <mc:Choice Requires="x14">
            <control shapeId="103438" r:id="rId17" name="Check Box 14">
              <controlPr defaultSize="0" autoFill="0" autoLine="0" autoPict="0">
                <anchor moveWithCells="1">
                  <from>
                    <xdr:col>6</xdr:col>
                    <xdr:colOff>19050</xdr:colOff>
                    <xdr:row>24</xdr:row>
                    <xdr:rowOff>0</xdr:rowOff>
                  </from>
                  <to>
                    <xdr:col>7</xdr:col>
                    <xdr:colOff>104775</xdr:colOff>
                    <xdr:row>24</xdr:row>
                    <xdr:rowOff>219075</xdr:rowOff>
                  </to>
                </anchor>
              </controlPr>
            </control>
          </mc:Choice>
        </mc:AlternateContent>
        <mc:AlternateContent xmlns:mc="http://schemas.openxmlformats.org/markup-compatibility/2006">
          <mc:Choice Requires="x14">
            <control shapeId="103439" r:id="rId18" name="Check Box 15">
              <controlPr defaultSize="0" autoFill="0" autoLine="0" autoPict="0">
                <anchor moveWithCells="1">
                  <from>
                    <xdr:col>6</xdr:col>
                    <xdr:colOff>19050</xdr:colOff>
                    <xdr:row>69</xdr:row>
                    <xdr:rowOff>19050</xdr:rowOff>
                  </from>
                  <to>
                    <xdr:col>7</xdr:col>
                    <xdr:colOff>104775</xdr:colOff>
                    <xdr:row>69</xdr:row>
                    <xdr:rowOff>238125</xdr:rowOff>
                  </to>
                </anchor>
              </controlPr>
            </control>
          </mc:Choice>
        </mc:AlternateContent>
        <mc:AlternateContent xmlns:mc="http://schemas.openxmlformats.org/markup-compatibility/2006">
          <mc:Choice Requires="x14">
            <control shapeId="103440" r:id="rId19" name="Check Box 16">
              <controlPr defaultSize="0" autoFill="0" autoLine="0" autoPict="0">
                <anchor moveWithCells="1">
                  <from>
                    <xdr:col>6</xdr:col>
                    <xdr:colOff>19050</xdr:colOff>
                    <xdr:row>25</xdr:row>
                    <xdr:rowOff>28575</xdr:rowOff>
                  </from>
                  <to>
                    <xdr:col>7</xdr:col>
                    <xdr:colOff>104775</xdr:colOff>
                    <xdr:row>25</xdr:row>
                    <xdr:rowOff>247650</xdr:rowOff>
                  </to>
                </anchor>
              </controlPr>
            </control>
          </mc:Choice>
        </mc:AlternateContent>
        <mc:AlternateContent xmlns:mc="http://schemas.openxmlformats.org/markup-compatibility/2006">
          <mc:Choice Requires="x14">
            <control shapeId="103441" r:id="rId20" name="Check Box 17">
              <controlPr defaultSize="0" autoFill="0" autoLine="0" autoPict="0">
                <anchor moveWithCells="1">
                  <from>
                    <xdr:col>6</xdr:col>
                    <xdr:colOff>19050</xdr:colOff>
                    <xdr:row>26</xdr:row>
                    <xdr:rowOff>38100</xdr:rowOff>
                  </from>
                  <to>
                    <xdr:col>7</xdr:col>
                    <xdr:colOff>104775</xdr:colOff>
                    <xdr:row>26</xdr:row>
                    <xdr:rowOff>257175</xdr:rowOff>
                  </to>
                </anchor>
              </controlPr>
            </control>
          </mc:Choice>
        </mc:AlternateContent>
        <mc:AlternateContent xmlns:mc="http://schemas.openxmlformats.org/markup-compatibility/2006">
          <mc:Choice Requires="x14">
            <control shapeId="103442" r:id="rId21" name="Check Box 18">
              <controlPr defaultSize="0" autoFill="0" autoLine="0" autoPict="0">
                <anchor moveWithCells="1">
                  <from>
                    <xdr:col>6</xdr:col>
                    <xdr:colOff>19050</xdr:colOff>
                    <xdr:row>26</xdr:row>
                    <xdr:rowOff>447675</xdr:rowOff>
                  </from>
                  <to>
                    <xdr:col>7</xdr:col>
                    <xdr:colOff>104775</xdr:colOff>
                    <xdr:row>27</xdr:row>
                    <xdr:rowOff>209550</xdr:rowOff>
                  </to>
                </anchor>
              </controlPr>
            </control>
          </mc:Choice>
        </mc:AlternateContent>
        <mc:AlternateContent xmlns:mc="http://schemas.openxmlformats.org/markup-compatibility/2006">
          <mc:Choice Requires="x14">
            <control shapeId="103443" r:id="rId22" name="Check Box 19">
              <controlPr defaultSize="0" autoFill="0" autoLine="0" autoPict="0">
                <anchor moveWithCells="1">
                  <from>
                    <xdr:col>6</xdr:col>
                    <xdr:colOff>19050</xdr:colOff>
                    <xdr:row>28</xdr:row>
                    <xdr:rowOff>142875</xdr:rowOff>
                  </from>
                  <to>
                    <xdr:col>7</xdr:col>
                    <xdr:colOff>104775</xdr:colOff>
                    <xdr:row>28</xdr:row>
                    <xdr:rowOff>361950</xdr:rowOff>
                  </to>
                </anchor>
              </controlPr>
            </control>
          </mc:Choice>
        </mc:AlternateContent>
        <mc:AlternateContent xmlns:mc="http://schemas.openxmlformats.org/markup-compatibility/2006">
          <mc:Choice Requires="x14">
            <control shapeId="103444" r:id="rId23" name="Check Box 20">
              <controlPr defaultSize="0" autoFill="0" autoLine="0" autoPict="0">
                <anchor moveWithCells="1">
                  <from>
                    <xdr:col>6</xdr:col>
                    <xdr:colOff>19050</xdr:colOff>
                    <xdr:row>39</xdr:row>
                    <xdr:rowOff>47625</xdr:rowOff>
                  </from>
                  <to>
                    <xdr:col>7</xdr:col>
                    <xdr:colOff>104775</xdr:colOff>
                    <xdr:row>39</xdr:row>
                    <xdr:rowOff>266700</xdr:rowOff>
                  </to>
                </anchor>
              </controlPr>
            </control>
          </mc:Choice>
        </mc:AlternateContent>
        <mc:AlternateContent xmlns:mc="http://schemas.openxmlformats.org/markup-compatibility/2006">
          <mc:Choice Requires="x14">
            <control shapeId="103445" r:id="rId24" name="Check Box 21">
              <controlPr defaultSize="0" autoFill="0" autoLine="0" autoPict="0">
                <anchor moveWithCells="1">
                  <from>
                    <xdr:col>6</xdr:col>
                    <xdr:colOff>19050</xdr:colOff>
                    <xdr:row>29</xdr:row>
                    <xdr:rowOff>9525</xdr:rowOff>
                  </from>
                  <to>
                    <xdr:col>7</xdr:col>
                    <xdr:colOff>104775</xdr:colOff>
                    <xdr:row>29</xdr:row>
                    <xdr:rowOff>228600</xdr:rowOff>
                  </to>
                </anchor>
              </controlPr>
            </control>
          </mc:Choice>
        </mc:AlternateContent>
        <mc:AlternateContent xmlns:mc="http://schemas.openxmlformats.org/markup-compatibility/2006">
          <mc:Choice Requires="x14">
            <control shapeId="103446" r:id="rId25" name="Check Box 22">
              <controlPr defaultSize="0" autoFill="0" autoLine="0" autoPict="0">
                <anchor moveWithCells="1">
                  <from>
                    <xdr:col>6</xdr:col>
                    <xdr:colOff>19050</xdr:colOff>
                    <xdr:row>30</xdr:row>
                    <xdr:rowOff>9525</xdr:rowOff>
                  </from>
                  <to>
                    <xdr:col>7</xdr:col>
                    <xdr:colOff>104775</xdr:colOff>
                    <xdr:row>30</xdr:row>
                    <xdr:rowOff>228600</xdr:rowOff>
                  </to>
                </anchor>
              </controlPr>
            </control>
          </mc:Choice>
        </mc:AlternateContent>
        <mc:AlternateContent xmlns:mc="http://schemas.openxmlformats.org/markup-compatibility/2006">
          <mc:Choice Requires="x14">
            <control shapeId="103447" r:id="rId26" name="Check Box 23">
              <controlPr defaultSize="0" autoFill="0" autoLine="0" autoPict="0">
                <anchor moveWithCells="1">
                  <from>
                    <xdr:col>6</xdr:col>
                    <xdr:colOff>19050</xdr:colOff>
                    <xdr:row>30</xdr:row>
                    <xdr:rowOff>238125</xdr:rowOff>
                  </from>
                  <to>
                    <xdr:col>7</xdr:col>
                    <xdr:colOff>104775</xdr:colOff>
                    <xdr:row>31</xdr:row>
                    <xdr:rowOff>200025</xdr:rowOff>
                  </to>
                </anchor>
              </controlPr>
            </control>
          </mc:Choice>
        </mc:AlternateContent>
        <mc:AlternateContent xmlns:mc="http://schemas.openxmlformats.org/markup-compatibility/2006">
          <mc:Choice Requires="x14">
            <control shapeId="103448" r:id="rId27" name="Check Box 24">
              <controlPr defaultSize="0" autoFill="0" autoLine="0" autoPict="0">
                <anchor moveWithCells="1">
                  <from>
                    <xdr:col>6</xdr:col>
                    <xdr:colOff>19050</xdr:colOff>
                    <xdr:row>32</xdr:row>
                    <xdr:rowOff>57150</xdr:rowOff>
                  </from>
                  <to>
                    <xdr:col>7</xdr:col>
                    <xdr:colOff>104775</xdr:colOff>
                    <xdr:row>32</xdr:row>
                    <xdr:rowOff>276225</xdr:rowOff>
                  </to>
                </anchor>
              </controlPr>
            </control>
          </mc:Choice>
        </mc:AlternateContent>
        <mc:AlternateContent xmlns:mc="http://schemas.openxmlformats.org/markup-compatibility/2006">
          <mc:Choice Requires="x14">
            <control shapeId="103449" r:id="rId28" name="Check Box 25">
              <controlPr defaultSize="0" autoFill="0" autoLine="0" autoPict="0">
                <anchor moveWithCells="1">
                  <from>
                    <xdr:col>6</xdr:col>
                    <xdr:colOff>19050</xdr:colOff>
                    <xdr:row>33</xdr:row>
                    <xdr:rowOff>9525</xdr:rowOff>
                  </from>
                  <to>
                    <xdr:col>7</xdr:col>
                    <xdr:colOff>104775</xdr:colOff>
                    <xdr:row>33</xdr:row>
                    <xdr:rowOff>228600</xdr:rowOff>
                  </to>
                </anchor>
              </controlPr>
            </control>
          </mc:Choice>
        </mc:AlternateContent>
        <mc:AlternateContent xmlns:mc="http://schemas.openxmlformats.org/markup-compatibility/2006">
          <mc:Choice Requires="x14">
            <control shapeId="103450" r:id="rId29" name="Check Box 26">
              <controlPr defaultSize="0" autoFill="0" autoLine="0" autoPict="0">
                <anchor moveWithCells="1">
                  <from>
                    <xdr:col>6</xdr:col>
                    <xdr:colOff>19050</xdr:colOff>
                    <xdr:row>34</xdr:row>
                    <xdr:rowOff>19050</xdr:rowOff>
                  </from>
                  <to>
                    <xdr:col>7</xdr:col>
                    <xdr:colOff>104775</xdr:colOff>
                    <xdr:row>34</xdr:row>
                    <xdr:rowOff>238125</xdr:rowOff>
                  </to>
                </anchor>
              </controlPr>
            </control>
          </mc:Choice>
        </mc:AlternateContent>
        <mc:AlternateContent xmlns:mc="http://schemas.openxmlformats.org/markup-compatibility/2006">
          <mc:Choice Requires="x14">
            <control shapeId="103451" r:id="rId30" name="Check Box 27">
              <controlPr defaultSize="0" autoFill="0" autoLine="0" autoPict="0">
                <anchor moveWithCells="1">
                  <from>
                    <xdr:col>6</xdr:col>
                    <xdr:colOff>19050</xdr:colOff>
                    <xdr:row>35</xdr:row>
                    <xdr:rowOff>9525</xdr:rowOff>
                  </from>
                  <to>
                    <xdr:col>7</xdr:col>
                    <xdr:colOff>104775</xdr:colOff>
                    <xdr:row>35</xdr:row>
                    <xdr:rowOff>228600</xdr:rowOff>
                  </to>
                </anchor>
              </controlPr>
            </control>
          </mc:Choice>
        </mc:AlternateContent>
        <mc:AlternateContent xmlns:mc="http://schemas.openxmlformats.org/markup-compatibility/2006">
          <mc:Choice Requires="x14">
            <control shapeId="103452" r:id="rId31" name="Check Box 28">
              <controlPr defaultSize="0" autoFill="0" autoLine="0" autoPict="0">
                <anchor moveWithCells="1">
                  <from>
                    <xdr:col>6</xdr:col>
                    <xdr:colOff>19050</xdr:colOff>
                    <xdr:row>36</xdr:row>
                    <xdr:rowOff>76200</xdr:rowOff>
                  </from>
                  <to>
                    <xdr:col>7</xdr:col>
                    <xdr:colOff>104775</xdr:colOff>
                    <xdr:row>36</xdr:row>
                    <xdr:rowOff>295275</xdr:rowOff>
                  </to>
                </anchor>
              </controlPr>
            </control>
          </mc:Choice>
        </mc:AlternateContent>
        <mc:AlternateContent xmlns:mc="http://schemas.openxmlformats.org/markup-compatibility/2006">
          <mc:Choice Requires="x14">
            <control shapeId="103453" r:id="rId32" name="Check Box 29">
              <controlPr defaultSize="0" autoFill="0" autoLine="0" autoPict="0">
                <anchor moveWithCells="1">
                  <from>
                    <xdr:col>6</xdr:col>
                    <xdr:colOff>19050</xdr:colOff>
                    <xdr:row>36</xdr:row>
                    <xdr:rowOff>371475</xdr:rowOff>
                  </from>
                  <to>
                    <xdr:col>7</xdr:col>
                    <xdr:colOff>104775</xdr:colOff>
                    <xdr:row>38</xdr:row>
                    <xdr:rowOff>19050</xdr:rowOff>
                  </to>
                </anchor>
              </controlPr>
            </control>
          </mc:Choice>
        </mc:AlternateContent>
        <mc:AlternateContent xmlns:mc="http://schemas.openxmlformats.org/markup-compatibility/2006">
          <mc:Choice Requires="x14">
            <control shapeId="103454" r:id="rId33" name="Check Box 30">
              <controlPr defaultSize="0" autoFill="0" autoLine="0" autoPict="0">
                <anchor moveWithCells="1">
                  <from>
                    <xdr:col>6</xdr:col>
                    <xdr:colOff>19050</xdr:colOff>
                    <xdr:row>37</xdr:row>
                    <xdr:rowOff>152400</xdr:rowOff>
                  </from>
                  <to>
                    <xdr:col>7</xdr:col>
                    <xdr:colOff>104775</xdr:colOff>
                    <xdr:row>39</xdr:row>
                    <xdr:rowOff>0</xdr:rowOff>
                  </to>
                </anchor>
              </controlPr>
            </control>
          </mc:Choice>
        </mc:AlternateContent>
        <mc:AlternateContent xmlns:mc="http://schemas.openxmlformats.org/markup-compatibility/2006">
          <mc:Choice Requires="x14">
            <control shapeId="103455" r:id="rId34" name="Check Box 31">
              <controlPr defaultSize="0" autoFill="0" autoLine="0" autoPict="0">
                <anchor moveWithCells="1">
                  <from>
                    <xdr:col>6</xdr:col>
                    <xdr:colOff>19050</xdr:colOff>
                    <xdr:row>40</xdr:row>
                    <xdr:rowOff>0</xdr:rowOff>
                  </from>
                  <to>
                    <xdr:col>7</xdr:col>
                    <xdr:colOff>104775</xdr:colOff>
                    <xdr:row>40</xdr:row>
                    <xdr:rowOff>219075</xdr:rowOff>
                  </to>
                </anchor>
              </controlPr>
            </control>
          </mc:Choice>
        </mc:AlternateContent>
        <mc:AlternateContent xmlns:mc="http://schemas.openxmlformats.org/markup-compatibility/2006">
          <mc:Choice Requires="x14">
            <control shapeId="103456" r:id="rId35" name="Check Box 32">
              <controlPr defaultSize="0" autoFill="0" autoLine="0" autoPict="0">
                <anchor moveWithCells="1">
                  <from>
                    <xdr:col>6</xdr:col>
                    <xdr:colOff>19050</xdr:colOff>
                    <xdr:row>41</xdr:row>
                    <xdr:rowOff>57150</xdr:rowOff>
                  </from>
                  <to>
                    <xdr:col>7</xdr:col>
                    <xdr:colOff>104775</xdr:colOff>
                    <xdr:row>41</xdr:row>
                    <xdr:rowOff>276225</xdr:rowOff>
                  </to>
                </anchor>
              </controlPr>
            </control>
          </mc:Choice>
        </mc:AlternateContent>
        <mc:AlternateContent xmlns:mc="http://schemas.openxmlformats.org/markup-compatibility/2006">
          <mc:Choice Requires="x14">
            <control shapeId="103457" r:id="rId36" name="Check Box 33">
              <controlPr defaultSize="0" autoFill="0" autoLine="0" autoPict="0">
                <anchor moveWithCells="1">
                  <from>
                    <xdr:col>6</xdr:col>
                    <xdr:colOff>19050</xdr:colOff>
                    <xdr:row>42</xdr:row>
                    <xdr:rowOff>28575</xdr:rowOff>
                  </from>
                  <to>
                    <xdr:col>7</xdr:col>
                    <xdr:colOff>104775</xdr:colOff>
                    <xdr:row>42</xdr:row>
                    <xdr:rowOff>247650</xdr:rowOff>
                  </to>
                </anchor>
              </controlPr>
            </control>
          </mc:Choice>
        </mc:AlternateContent>
        <mc:AlternateContent xmlns:mc="http://schemas.openxmlformats.org/markup-compatibility/2006">
          <mc:Choice Requires="x14">
            <control shapeId="103458" r:id="rId37" name="Check Box 34">
              <controlPr defaultSize="0" autoFill="0" autoLine="0" autoPict="0">
                <anchor moveWithCells="1">
                  <from>
                    <xdr:col>6</xdr:col>
                    <xdr:colOff>19050</xdr:colOff>
                    <xdr:row>43</xdr:row>
                    <xdr:rowOff>9525</xdr:rowOff>
                  </from>
                  <to>
                    <xdr:col>7</xdr:col>
                    <xdr:colOff>104775</xdr:colOff>
                    <xdr:row>43</xdr:row>
                    <xdr:rowOff>228600</xdr:rowOff>
                  </to>
                </anchor>
              </controlPr>
            </control>
          </mc:Choice>
        </mc:AlternateContent>
        <mc:AlternateContent xmlns:mc="http://schemas.openxmlformats.org/markup-compatibility/2006">
          <mc:Choice Requires="x14">
            <control shapeId="103459" r:id="rId38" name="Check Box 35">
              <controlPr defaultSize="0" autoFill="0" autoLine="0" autoPict="0">
                <anchor moveWithCells="1">
                  <from>
                    <xdr:col>6</xdr:col>
                    <xdr:colOff>19050</xdr:colOff>
                    <xdr:row>43</xdr:row>
                    <xdr:rowOff>390525</xdr:rowOff>
                  </from>
                  <to>
                    <xdr:col>7</xdr:col>
                    <xdr:colOff>104775</xdr:colOff>
                    <xdr:row>44</xdr:row>
                    <xdr:rowOff>209550</xdr:rowOff>
                  </to>
                </anchor>
              </controlPr>
            </control>
          </mc:Choice>
        </mc:AlternateContent>
        <mc:AlternateContent xmlns:mc="http://schemas.openxmlformats.org/markup-compatibility/2006">
          <mc:Choice Requires="x14">
            <control shapeId="103460" r:id="rId39" name="Check Box 36">
              <controlPr defaultSize="0" autoFill="0" autoLine="0" autoPict="0">
                <anchor moveWithCells="1">
                  <from>
                    <xdr:col>6</xdr:col>
                    <xdr:colOff>19050</xdr:colOff>
                    <xdr:row>44</xdr:row>
                    <xdr:rowOff>209550</xdr:rowOff>
                  </from>
                  <to>
                    <xdr:col>7</xdr:col>
                    <xdr:colOff>104775</xdr:colOff>
                    <xdr:row>46</xdr:row>
                    <xdr:rowOff>9525</xdr:rowOff>
                  </to>
                </anchor>
              </controlPr>
            </control>
          </mc:Choice>
        </mc:AlternateContent>
        <mc:AlternateContent xmlns:mc="http://schemas.openxmlformats.org/markup-compatibility/2006">
          <mc:Choice Requires="x14">
            <control shapeId="103461" r:id="rId40" name="Check Box 37">
              <controlPr defaultSize="0" autoFill="0" autoLine="0" autoPict="0">
                <anchor moveWithCells="1">
                  <from>
                    <xdr:col>6</xdr:col>
                    <xdr:colOff>19050</xdr:colOff>
                    <xdr:row>49</xdr:row>
                    <xdr:rowOff>57150</xdr:rowOff>
                  </from>
                  <to>
                    <xdr:col>7</xdr:col>
                    <xdr:colOff>104775</xdr:colOff>
                    <xdr:row>49</xdr:row>
                    <xdr:rowOff>276225</xdr:rowOff>
                  </to>
                </anchor>
              </controlPr>
            </control>
          </mc:Choice>
        </mc:AlternateContent>
        <mc:AlternateContent xmlns:mc="http://schemas.openxmlformats.org/markup-compatibility/2006">
          <mc:Choice Requires="x14">
            <control shapeId="103462" r:id="rId41" name="Check Box 38">
              <controlPr defaultSize="0" autoFill="0" autoLine="0" autoPict="0">
                <anchor moveWithCells="1">
                  <from>
                    <xdr:col>6</xdr:col>
                    <xdr:colOff>19050</xdr:colOff>
                    <xdr:row>50</xdr:row>
                    <xdr:rowOff>19050</xdr:rowOff>
                  </from>
                  <to>
                    <xdr:col>7</xdr:col>
                    <xdr:colOff>104775</xdr:colOff>
                    <xdr:row>50</xdr:row>
                    <xdr:rowOff>238125</xdr:rowOff>
                  </to>
                </anchor>
              </controlPr>
            </control>
          </mc:Choice>
        </mc:AlternateContent>
        <mc:AlternateContent xmlns:mc="http://schemas.openxmlformats.org/markup-compatibility/2006">
          <mc:Choice Requires="x14">
            <control shapeId="103463" r:id="rId42" name="Check Box 39">
              <controlPr defaultSize="0" autoFill="0" autoLine="0" autoPict="0">
                <anchor moveWithCells="1">
                  <from>
                    <xdr:col>6</xdr:col>
                    <xdr:colOff>19050</xdr:colOff>
                    <xdr:row>51</xdr:row>
                    <xdr:rowOff>76200</xdr:rowOff>
                  </from>
                  <to>
                    <xdr:col>7</xdr:col>
                    <xdr:colOff>104775</xdr:colOff>
                    <xdr:row>51</xdr:row>
                    <xdr:rowOff>295275</xdr:rowOff>
                  </to>
                </anchor>
              </controlPr>
            </control>
          </mc:Choice>
        </mc:AlternateContent>
        <mc:AlternateContent xmlns:mc="http://schemas.openxmlformats.org/markup-compatibility/2006">
          <mc:Choice Requires="x14">
            <control shapeId="103464" r:id="rId43" name="Check Box 40">
              <controlPr defaultSize="0" autoFill="0" autoLine="0" autoPict="0">
                <anchor moveWithCells="1">
                  <from>
                    <xdr:col>6</xdr:col>
                    <xdr:colOff>19050</xdr:colOff>
                    <xdr:row>54</xdr:row>
                    <xdr:rowOff>9525</xdr:rowOff>
                  </from>
                  <to>
                    <xdr:col>7</xdr:col>
                    <xdr:colOff>104775</xdr:colOff>
                    <xdr:row>54</xdr:row>
                    <xdr:rowOff>228600</xdr:rowOff>
                  </to>
                </anchor>
              </controlPr>
            </control>
          </mc:Choice>
        </mc:AlternateContent>
        <mc:AlternateContent xmlns:mc="http://schemas.openxmlformats.org/markup-compatibility/2006">
          <mc:Choice Requires="x14">
            <control shapeId="103465" r:id="rId44" name="Check Box 41">
              <controlPr defaultSize="0" autoFill="0" autoLine="0" autoPict="0">
                <anchor moveWithCells="1">
                  <from>
                    <xdr:col>6</xdr:col>
                    <xdr:colOff>19050</xdr:colOff>
                    <xdr:row>55</xdr:row>
                    <xdr:rowOff>9525</xdr:rowOff>
                  </from>
                  <to>
                    <xdr:col>7</xdr:col>
                    <xdr:colOff>104775</xdr:colOff>
                    <xdr:row>55</xdr:row>
                    <xdr:rowOff>228600</xdr:rowOff>
                  </to>
                </anchor>
              </controlPr>
            </control>
          </mc:Choice>
        </mc:AlternateContent>
        <mc:AlternateContent xmlns:mc="http://schemas.openxmlformats.org/markup-compatibility/2006">
          <mc:Choice Requires="x14">
            <control shapeId="103466" r:id="rId45" name="Check Box 42">
              <controlPr defaultSize="0" autoFill="0" autoLine="0" autoPict="0">
                <anchor moveWithCells="1">
                  <from>
                    <xdr:col>6</xdr:col>
                    <xdr:colOff>19050</xdr:colOff>
                    <xdr:row>56</xdr:row>
                    <xdr:rowOff>9525</xdr:rowOff>
                  </from>
                  <to>
                    <xdr:col>7</xdr:col>
                    <xdr:colOff>104775</xdr:colOff>
                    <xdr:row>56</xdr:row>
                    <xdr:rowOff>228600</xdr:rowOff>
                  </to>
                </anchor>
              </controlPr>
            </control>
          </mc:Choice>
        </mc:AlternateContent>
        <mc:AlternateContent xmlns:mc="http://schemas.openxmlformats.org/markup-compatibility/2006">
          <mc:Choice Requires="x14">
            <control shapeId="103467" r:id="rId46" name="Check Box 43">
              <controlPr defaultSize="0" autoFill="0" autoLine="0" autoPict="0">
                <anchor moveWithCells="1">
                  <from>
                    <xdr:col>6</xdr:col>
                    <xdr:colOff>19050</xdr:colOff>
                    <xdr:row>59</xdr:row>
                    <xdr:rowOff>38100</xdr:rowOff>
                  </from>
                  <to>
                    <xdr:col>7</xdr:col>
                    <xdr:colOff>104775</xdr:colOff>
                    <xdr:row>59</xdr:row>
                    <xdr:rowOff>257175</xdr:rowOff>
                  </to>
                </anchor>
              </controlPr>
            </control>
          </mc:Choice>
        </mc:AlternateContent>
        <mc:AlternateContent xmlns:mc="http://schemas.openxmlformats.org/markup-compatibility/2006">
          <mc:Choice Requires="x14">
            <control shapeId="103468" r:id="rId47" name="Check Box 44">
              <controlPr defaultSize="0" autoFill="0" autoLine="0" autoPict="0">
                <anchor moveWithCells="1">
                  <from>
                    <xdr:col>6</xdr:col>
                    <xdr:colOff>19050</xdr:colOff>
                    <xdr:row>60</xdr:row>
                    <xdr:rowOff>9525</xdr:rowOff>
                  </from>
                  <to>
                    <xdr:col>7</xdr:col>
                    <xdr:colOff>104775</xdr:colOff>
                    <xdr:row>60</xdr:row>
                    <xdr:rowOff>228600</xdr:rowOff>
                  </to>
                </anchor>
              </controlPr>
            </control>
          </mc:Choice>
        </mc:AlternateContent>
        <mc:AlternateContent xmlns:mc="http://schemas.openxmlformats.org/markup-compatibility/2006">
          <mc:Choice Requires="x14">
            <control shapeId="103469" r:id="rId48" name="Check Box 45">
              <controlPr defaultSize="0" autoFill="0" autoLine="0" autoPict="0">
                <anchor moveWithCells="1">
                  <from>
                    <xdr:col>6</xdr:col>
                    <xdr:colOff>19050</xdr:colOff>
                    <xdr:row>61</xdr:row>
                    <xdr:rowOff>28575</xdr:rowOff>
                  </from>
                  <to>
                    <xdr:col>7</xdr:col>
                    <xdr:colOff>104775</xdr:colOff>
                    <xdr:row>61</xdr:row>
                    <xdr:rowOff>247650</xdr:rowOff>
                  </to>
                </anchor>
              </controlPr>
            </control>
          </mc:Choice>
        </mc:AlternateContent>
        <mc:AlternateContent xmlns:mc="http://schemas.openxmlformats.org/markup-compatibility/2006">
          <mc:Choice Requires="x14">
            <control shapeId="103470" r:id="rId49" name="Check Box 46">
              <controlPr defaultSize="0" autoFill="0" autoLine="0" autoPict="0">
                <anchor moveWithCells="1">
                  <from>
                    <xdr:col>6</xdr:col>
                    <xdr:colOff>19050</xdr:colOff>
                    <xdr:row>62</xdr:row>
                    <xdr:rowOff>114300</xdr:rowOff>
                  </from>
                  <to>
                    <xdr:col>7</xdr:col>
                    <xdr:colOff>104775</xdr:colOff>
                    <xdr:row>63</xdr:row>
                    <xdr:rowOff>180975</xdr:rowOff>
                  </to>
                </anchor>
              </controlPr>
            </control>
          </mc:Choice>
        </mc:AlternateContent>
        <mc:AlternateContent xmlns:mc="http://schemas.openxmlformats.org/markup-compatibility/2006">
          <mc:Choice Requires="x14">
            <control shapeId="103471" r:id="rId50" name="Check Box 47">
              <controlPr defaultSize="0" autoFill="0" autoLine="0" autoPict="0">
                <anchor moveWithCells="1">
                  <from>
                    <xdr:col>6</xdr:col>
                    <xdr:colOff>19050</xdr:colOff>
                    <xdr:row>64</xdr:row>
                    <xdr:rowOff>66675</xdr:rowOff>
                  </from>
                  <to>
                    <xdr:col>7</xdr:col>
                    <xdr:colOff>104775</xdr:colOff>
                    <xdr:row>64</xdr:row>
                    <xdr:rowOff>285750</xdr:rowOff>
                  </to>
                </anchor>
              </controlPr>
            </control>
          </mc:Choice>
        </mc:AlternateContent>
        <mc:AlternateContent xmlns:mc="http://schemas.openxmlformats.org/markup-compatibility/2006">
          <mc:Choice Requires="x14">
            <control shapeId="103472" r:id="rId51" name="Check Box 48">
              <controlPr defaultSize="0" autoFill="0" autoLine="0" autoPict="0">
                <anchor moveWithCells="1">
                  <from>
                    <xdr:col>6</xdr:col>
                    <xdr:colOff>19050</xdr:colOff>
                    <xdr:row>65</xdr:row>
                    <xdr:rowOff>85725</xdr:rowOff>
                  </from>
                  <to>
                    <xdr:col>7</xdr:col>
                    <xdr:colOff>104775</xdr:colOff>
                    <xdr:row>65</xdr:row>
                    <xdr:rowOff>304800</xdr:rowOff>
                  </to>
                </anchor>
              </controlPr>
            </control>
          </mc:Choice>
        </mc:AlternateContent>
        <mc:AlternateContent xmlns:mc="http://schemas.openxmlformats.org/markup-compatibility/2006">
          <mc:Choice Requires="x14">
            <control shapeId="103473" r:id="rId52" name="Check Box 49">
              <controlPr defaultSize="0" autoFill="0" autoLine="0" autoPict="0">
                <anchor moveWithCells="1">
                  <from>
                    <xdr:col>6</xdr:col>
                    <xdr:colOff>19050</xdr:colOff>
                    <xdr:row>67</xdr:row>
                    <xdr:rowOff>9525</xdr:rowOff>
                  </from>
                  <to>
                    <xdr:col>7</xdr:col>
                    <xdr:colOff>104775</xdr:colOff>
                    <xdr:row>67</xdr:row>
                    <xdr:rowOff>228600</xdr:rowOff>
                  </to>
                </anchor>
              </controlPr>
            </control>
          </mc:Choice>
        </mc:AlternateContent>
        <mc:AlternateContent xmlns:mc="http://schemas.openxmlformats.org/markup-compatibility/2006">
          <mc:Choice Requires="x14">
            <control shapeId="103474" r:id="rId53" name="Check Box 50">
              <controlPr defaultSize="0" autoFill="0" autoLine="0" autoPict="0">
                <anchor moveWithCells="1">
                  <from>
                    <xdr:col>6</xdr:col>
                    <xdr:colOff>19050</xdr:colOff>
                    <xdr:row>68</xdr:row>
                    <xdr:rowOff>66675</xdr:rowOff>
                  </from>
                  <to>
                    <xdr:col>7</xdr:col>
                    <xdr:colOff>104775</xdr:colOff>
                    <xdr:row>68</xdr:row>
                    <xdr:rowOff>285750</xdr:rowOff>
                  </to>
                </anchor>
              </controlPr>
            </control>
          </mc:Choice>
        </mc:AlternateContent>
        <mc:AlternateContent xmlns:mc="http://schemas.openxmlformats.org/markup-compatibility/2006">
          <mc:Choice Requires="x14">
            <control shapeId="103475" r:id="rId54" name="Check Box 51">
              <controlPr defaultSize="0" autoFill="0" autoLine="0" autoPict="0">
                <anchor moveWithCells="1">
                  <from>
                    <xdr:col>6</xdr:col>
                    <xdr:colOff>19050</xdr:colOff>
                    <xdr:row>70</xdr:row>
                    <xdr:rowOff>76200</xdr:rowOff>
                  </from>
                  <to>
                    <xdr:col>7</xdr:col>
                    <xdr:colOff>104775</xdr:colOff>
                    <xdr:row>70</xdr:row>
                    <xdr:rowOff>304800</xdr:rowOff>
                  </to>
                </anchor>
              </controlPr>
            </control>
          </mc:Choice>
        </mc:AlternateContent>
        <mc:AlternateContent xmlns:mc="http://schemas.openxmlformats.org/markup-compatibility/2006">
          <mc:Choice Requires="x14">
            <control shapeId="103476" r:id="rId55" name="Check Box 52">
              <controlPr defaultSize="0" autoFill="0" autoLine="0" autoPict="0">
                <anchor moveWithCells="1">
                  <from>
                    <xdr:col>6</xdr:col>
                    <xdr:colOff>19050</xdr:colOff>
                    <xdr:row>71</xdr:row>
                    <xdr:rowOff>104775</xdr:rowOff>
                  </from>
                  <to>
                    <xdr:col>7</xdr:col>
                    <xdr:colOff>104775</xdr:colOff>
                    <xdr:row>71</xdr:row>
                    <xdr:rowOff>323850</xdr:rowOff>
                  </to>
                </anchor>
              </controlPr>
            </control>
          </mc:Choice>
        </mc:AlternateContent>
        <mc:AlternateContent xmlns:mc="http://schemas.openxmlformats.org/markup-compatibility/2006">
          <mc:Choice Requires="x14">
            <control shapeId="103477" r:id="rId56" name="Check Box 53">
              <controlPr defaultSize="0" autoFill="0" autoLine="0" autoPict="0">
                <anchor moveWithCells="1">
                  <from>
                    <xdr:col>6</xdr:col>
                    <xdr:colOff>19050</xdr:colOff>
                    <xdr:row>72</xdr:row>
                    <xdr:rowOff>28575</xdr:rowOff>
                  </from>
                  <to>
                    <xdr:col>7</xdr:col>
                    <xdr:colOff>104775</xdr:colOff>
                    <xdr:row>72</xdr:row>
                    <xdr:rowOff>247650</xdr:rowOff>
                  </to>
                </anchor>
              </controlPr>
            </control>
          </mc:Choice>
        </mc:AlternateContent>
        <mc:AlternateContent xmlns:mc="http://schemas.openxmlformats.org/markup-compatibility/2006">
          <mc:Choice Requires="x14">
            <control shapeId="103478" r:id="rId57" name="Check Box 54">
              <controlPr defaultSize="0" autoFill="0" autoLine="0" autoPict="0">
                <anchor moveWithCells="1">
                  <from>
                    <xdr:col>6</xdr:col>
                    <xdr:colOff>19050</xdr:colOff>
                    <xdr:row>73</xdr:row>
                    <xdr:rowOff>123825</xdr:rowOff>
                  </from>
                  <to>
                    <xdr:col>7</xdr:col>
                    <xdr:colOff>104775</xdr:colOff>
                    <xdr:row>73</xdr:row>
                    <xdr:rowOff>342900</xdr:rowOff>
                  </to>
                </anchor>
              </controlPr>
            </control>
          </mc:Choice>
        </mc:AlternateContent>
        <mc:AlternateContent xmlns:mc="http://schemas.openxmlformats.org/markup-compatibility/2006">
          <mc:Choice Requires="x14">
            <control shapeId="103479" r:id="rId58" name="Check Box 55">
              <controlPr defaultSize="0" autoFill="0" autoLine="0" autoPict="0">
                <anchor moveWithCells="1">
                  <from>
                    <xdr:col>6</xdr:col>
                    <xdr:colOff>19050</xdr:colOff>
                    <xdr:row>73</xdr:row>
                    <xdr:rowOff>390525</xdr:rowOff>
                  </from>
                  <to>
                    <xdr:col>7</xdr:col>
                    <xdr:colOff>104775</xdr:colOff>
                    <xdr:row>74</xdr:row>
                    <xdr:rowOff>200025</xdr:rowOff>
                  </to>
                </anchor>
              </controlPr>
            </control>
          </mc:Choice>
        </mc:AlternateContent>
        <mc:AlternateContent xmlns:mc="http://schemas.openxmlformats.org/markup-compatibility/2006">
          <mc:Choice Requires="x14">
            <control shapeId="103480" r:id="rId59" name="Check Box 56">
              <controlPr defaultSize="0" autoFill="0" autoLine="0" autoPict="0">
                <anchor moveWithCells="1">
                  <from>
                    <xdr:col>6</xdr:col>
                    <xdr:colOff>19050</xdr:colOff>
                    <xdr:row>74</xdr:row>
                    <xdr:rowOff>247650</xdr:rowOff>
                  </from>
                  <to>
                    <xdr:col>7</xdr:col>
                    <xdr:colOff>104775</xdr:colOff>
                    <xdr:row>75</xdr:row>
                    <xdr:rowOff>161925</xdr:rowOff>
                  </to>
                </anchor>
              </controlPr>
            </control>
          </mc:Choice>
        </mc:AlternateContent>
        <mc:AlternateContent xmlns:mc="http://schemas.openxmlformats.org/markup-compatibility/2006">
          <mc:Choice Requires="x14">
            <control shapeId="103481" r:id="rId60" name="Check Box 57">
              <controlPr defaultSize="0" autoFill="0" autoLine="0" autoPict="0">
                <anchor moveWithCells="1">
                  <from>
                    <xdr:col>6</xdr:col>
                    <xdr:colOff>19050</xdr:colOff>
                    <xdr:row>77</xdr:row>
                    <xdr:rowOff>257175</xdr:rowOff>
                  </from>
                  <to>
                    <xdr:col>7</xdr:col>
                    <xdr:colOff>104775</xdr:colOff>
                    <xdr:row>78</xdr:row>
                    <xdr:rowOff>28575</xdr:rowOff>
                  </to>
                </anchor>
              </controlPr>
            </control>
          </mc:Choice>
        </mc:AlternateContent>
        <mc:AlternateContent xmlns:mc="http://schemas.openxmlformats.org/markup-compatibility/2006">
          <mc:Choice Requires="x14">
            <control shapeId="103482" r:id="rId61" name="Check Box 58">
              <controlPr defaultSize="0" autoFill="0" autoLine="0" autoPict="0">
                <anchor moveWithCells="1">
                  <from>
                    <xdr:col>6</xdr:col>
                    <xdr:colOff>19050</xdr:colOff>
                    <xdr:row>78</xdr:row>
                    <xdr:rowOff>57150</xdr:rowOff>
                  </from>
                  <to>
                    <xdr:col>7</xdr:col>
                    <xdr:colOff>104775</xdr:colOff>
                    <xdr:row>78</xdr:row>
                    <xdr:rowOff>276225</xdr:rowOff>
                  </to>
                </anchor>
              </controlPr>
            </control>
          </mc:Choice>
        </mc:AlternateContent>
        <mc:AlternateContent xmlns:mc="http://schemas.openxmlformats.org/markup-compatibility/2006">
          <mc:Choice Requires="x14">
            <control shapeId="103483" r:id="rId62" name="Check Box 59">
              <controlPr defaultSize="0" autoFill="0" autoLine="0" autoPict="0">
                <anchor moveWithCells="1">
                  <from>
                    <xdr:col>6</xdr:col>
                    <xdr:colOff>19050</xdr:colOff>
                    <xdr:row>79</xdr:row>
                    <xdr:rowOff>57150</xdr:rowOff>
                  </from>
                  <to>
                    <xdr:col>7</xdr:col>
                    <xdr:colOff>104775</xdr:colOff>
                    <xdr:row>79</xdr:row>
                    <xdr:rowOff>285750</xdr:rowOff>
                  </to>
                </anchor>
              </controlPr>
            </control>
          </mc:Choice>
        </mc:AlternateContent>
        <mc:AlternateContent xmlns:mc="http://schemas.openxmlformats.org/markup-compatibility/2006">
          <mc:Choice Requires="x14">
            <control shapeId="103484" r:id="rId63" name="Check Box 60">
              <controlPr defaultSize="0" autoFill="0" autoLine="0" autoPict="0">
                <anchor moveWithCells="1">
                  <from>
                    <xdr:col>6</xdr:col>
                    <xdr:colOff>19050</xdr:colOff>
                    <xdr:row>80</xdr:row>
                    <xdr:rowOff>57150</xdr:rowOff>
                  </from>
                  <to>
                    <xdr:col>7</xdr:col>
                    <xdr:colOff>104775</xdr:colOff>
                    <xdr:row>80</xdr:row>
                    <xdr:rowOff>276225</xdr:rowOff>
                  </to>
                </anchor>
              </controlPr>
            </control>
          </mc:Choice>
        </mc:AlternateContent>
        <mc:AlternateContent xmlns:mc="http://schemas.openxmlformats.org/markup-compatibility/2006">
          <mc:Choice Requires="x14">
            <control shapeId="103485" r:id="rId64" name="Check Box 61">
              <controlPr defaultSize="0" autoFill="0" autoLine="0" autoPict="0">
                <anchor moveWithCells="1">
                  <from>
                    <xdr:col>6</xdr:col>
                    <xdr:colOff>19050</xdr:colOff>
                    <xdr:row>81</xdr:row>
                    <xdr:rowOff>95250</xdr:rowOff>
                  </from>
                  <to>
                    <xdr:col>7</xdr:col>
                    <xdr:colOff>104775</xdr:colOff>
                    <xdr:row>81</xdr:row>
                    <xdr:rowOff>314325</xdr:rowOff>
                  </to>
                </anchor>
              </controlPr>
            </control>
          </mc:Choice>
        </mc:AlternateContent>
        <mc:AlternateContent xmlns:mc="http://schemas.openxmlformats.org/markup-compatibility/2006">
          <mc:Choice Requires="x14">
            <control shapeId="103486" r:id="rId65" name="Check Box 62">
              <controlPr defaultSize="0" autoFill="0" autoLine="0" autoPict="0">
                <anchor moveWithCells="1">
                  <from>
                    <xdr:col>6</xdr:col>
                    <xdr:colOff>19050</xdr:colOff>
                    <xdr:row>83</xdr:row>
                    <xdr:rowOff>76200</xdr:rowOff>
                  </from>
                  <to>
                    <xdr:col>7</xdr:col>
                    <xdr:colOff>104775</xdr:colOff>
                    <xdr:row>83</xdr:row>
                    <xdr:rowOff>295275</xdr:rowOff>
                  </to>
                </anchor>
              </controlPr>
            </control>
          </mc:Choice>
        </mc:AlternateContent>
        <mc:AlternateContent xmlns:mc="http://schemas.openxmlformats.org/markup-compatibility/2006">
          <mc:Choice Requires="x14">
            <control shapeId="103487" r:id="rId66" name="Check Box 63">
              <controlPr defaultSize="0" autoFill="0" autoLine="0" autoPict="0">
                <anchor moveWithCells="1">
                  <from>
                    <xdr:col>6</xdr:col>
                    <xdr:colOff>19050</xdr:colOff>
                    <xdr:row>82</xdr:row>
                    <xdr:rowOff>114300</xdr:rowOff>
                  </from>
                  <to>
                    <xdr:col>7</xdr:col>
                    <xdr:colOff>104775</xdr:colOff>
                    <xdr:row>82</xdr:row>
                    <xdr:rowOff>333375</xdr:rowOff>
                  </to>
                </anchor>
              </controlPr>
            </control>
          </mc:Choice>
        </mc:AlternateContent>
        <mc:AlternateContent xmlns:mc="http://schemas.openxmlformats.org/markup-compatibility/2006">
          <mc:Choice Requires="x14">
            <control shapeId="103488" r:id="rId67" name="Check Box 64">
              <controlPr defaultSize="0" autoFill="0" autoLine="0" autoPict="0">
                <anchor moveWithCells="1">
                  <from>
                    <xdr:col>6</xdr:col>
                    <xdr:colOff>19050</xdr:colOff>
                    <xdr:row>84</xdr:row>
                    <xdr:rowOff>133350</xdr:rowOff>
                  </from>
                  <to>
                    <xdr:col>7</xdr:col>
                    <xdr:colOff>104775</xdr:colOff>
                    <xdr:row>84</xdr:row>
                    <xdr:rowOff>352425</xdr:rowOff>
                  </to>
                </anchor>
              </controlPr>
            </control>
          </mc:Choice>
        </mc:AlternateContent>
        <mc:AlternateContent xmlns:mc="http://schemas.openxmlformats.org/markup-compatibility/2006">
          <mc:Choice Requires="x14">
            <control shapeId="103489" r:id="rId68" name="Check Box 65">
              <controlPr defaultSize="0" autoFill="0" autoLine="0" autoPict="0">
                <anchor moveWithCells="1">
                  <from>
                    <xdr:col>6</xdr:col>
                    <xdr:colOff>19050</xdr:colOff>
                    <xdr:row>85</xdr:row>
                    <xdr:rowOff>180975</xdr:rowOff>
                  </from>
                  <to>
                    <xdr:col>7</xdr:col>
                    <xdr:colOff>104775</xdr:colOff>
                    <xdr:row>85</xdr:row>
                    <xdr:rowOff>400050</xdr:rowOff>
                  </to>
                </anchor>
              </controlPr>
            </control>
          </mc:Choice>
        </mc:AlternateContent>
        <mc:AlternateContent xmlns:mc="http://schemas.openxmlformats.org/markup-compatibility/2006">
          <mc:Choice Requires="x14">
            <control shapeId="103490" r:id="rId69" name="Check Box 66">
              <controlPr defaultSize="0" autoFill="0" autoLine="0" autoPict="0">
                <anchor moveWithCells="1">
                  <from>
                    <xdr:col>6</xdr:col>
                    <xdr:colOff>19050</xdr:colOff>
                    <xdr:row>87</xdr:row>
                    <xdr:rowOff>66675</xdr:rowOff>
                  </from>
                  <to>
                    <xdr:col>7</xdr:col>
                    <xdr:colOff>104775</xdr:colOff>
                    <xdr:row>88</xdr:row>
                    <xdr:rowOff>28575</xdr:rowOff>
                  </to>
                </anchor>
              </controlPr>
            </control>
          </mc:Choice>
        </mc:AlternateContent>
        <mc:AlternateContent xmlns:mc="http://schemas.openxmlformats.org/markup-compatibility/2006">
          <mc:Choice Requires="x14">
            <control shapeId="103491" r:id="rId70" name="Check Box 67">
              <controlPr defaultSize="0" autoFill="0" autoLine="0" autoPict="0">
                <anchor moveWithCells="1">
                  <from>
                    <xdr:col>6</xdr:col>
                    <xdr:colOff>19050</xdr:colOff>
                    <xdr:row>88</xdr:row>
                    <xdr:rowOff>104775</xdr:rowOff>
                  </from>
                  <to>
                    <xdr:col>7</xdr:col>
                    <xdr:colOff>104775</xdr:colOff>
                    <xdr:row>89</xdr:row>
                    <xdr:rowOff>28575</xdr:rowOff>
                  </to>
                </anchor>
              </controlPr>
            </control>
          </mc:Choice>
        </mc:AlternateContent>
        <mc:AlternateContent xmlns:mc="http://schemas.openxmlformats.org/markup-compatibility/2006">
          <mc:Choice Requires="x14">
            <control shapeId="103492" r:id="rId71" name="Check Box 68">
              <controlPr defaultSize="0" autoFill="0" autoLine="0" autoPict="0">
                <anchor moveWithCells="1">
                  <from>
                    <xdr:col>6</xdr:col>
                    <xdr:colOff>19050</xdr:colOff>
                    <xdr:row>89</xdr:row>
                    <xdr:rowOff>66675</xdr:rowOff>
                  </from>
                  <to>
                    <xdr:col>7</xdr:col>
                    <xdr:colOff>104775</xdr:colOff>
                    <xdr:row>90</xdr:row>
                    <xdr:rowOff>19050</xdr:rowOff>
                  </to>
                </anchor>
              </controlPr>
            </control>
          </mc:Choice>
        </mc:AlternateContent>
        <mc:AlternateContent xmlns:mc="http://schemas.openxmlformats.org/markup-compatibility/2006">
          <mc:Choice Requires="x14">
            <control shapeId="103493" r:id="rId72" name="Check Box 69">
              <controlPr defaultSize="0" autoFill="0" autoLine="0" autoPict="0">
                <anchor moveWithCells="1">
                  <from>
                    <xdr:col>6</xdr:col>
                    <xdr:colOff>19050</xdr:colOff>
                    <xdr:row>90</xdr:row>
                    <xdr:rowOff>85725</xdr:rowOff>
                  </from>
                  <to>
                    <xdr:col>7</xdr:col>
                    <xdr:colOff>104775</xdr:colOff>
                    <xdr:row>90</xdr:row>
                    <xdr:rowOff>304800</xdr:rowOff>
                  </to>
                </anchor>
              </controlPr>
            </control>
          </mc:Choice>
        </mc:AlternateContent>
        <mc:AlternateContent xmlns:mc="http://schemas.openxmlformats.org/markup-compatibility/2006">
          <mc:Choice Requires="x14">
            <control shapeId="103494" r:id="rId73" name="Check Box 70">
              <controlPr defaultSize="0" autoFill="0" autoLine="0" autoPict="0">
                <anchor moveWithCells="1">
                  <from>
                    <xdr:col>6</xdr:col>
                    <xdr:colOff>19050</xdr:colOff>
                    <xdr:row>91</xdr:row>
                    <xdr:rowOff>76200</xdr:rowOff>
                  </from>
                  <to>
                    <xdr:col>7</xdr:col>
                    <xdr:colOff>104775</xdr:colOff>
                    <xdr:row>91</xdr:row>
                    <xdr:rowOff>304800</xdr:rowOff>
                  </to>
                </anchor>
              </controlPr>
            </control>
          </mc:Choice>
        </mc:AlternateContent>
        <mc:AlternateContent xmlns:mc="http://schemas.openxmlformats.org/markup-compatibility/2006">
          <mc:Choice Requires="x14">
            <control shapeId="103495" r:id="rId74" name="Check Box 71">
              <controlPr defaultSize="0" autoFill="0" autoLine="0" autoPict="0">
                <anchor moveWithCells="1">
                  <from>
                    <xdr:col>6</xdr:col>
                    <xdr:colOff>19050</xdr:colOff>
                    <xdr:row>92</xdr:row>
                    <xdr:rowOff>114300</xdr:rowOff>
                  </from>
                  <to>
                    <xdr:col>7</xdr:col>
                    <xdr:colOff>104775</xdr:colOff>
                    <xdr:row>92</xdr:row>
                    <xdr:rowOff>333375</xdr:rowOff>
                  </to>
                </anchor>
              </controlPr>
            </control>
          </mc:Choice>
        </mc:AlternateContent>
        <mc:AlternateContent xmlns:mc="http://schemas.openxmlformats.org/markup-compatibility/2006">
          <mc:Choice Requires="x14">
            <control shapeId="103496" r:id="rId75" name="Check Box 72">
              <controlPr defaultSize="0" autoFill="0" autoLine="0" autoPict="0">
                <anchor moveWithCells="1">
                  <from>
                    <xdr:col>6</xdr:col>
                    <xdr:colOff>19050</xdr:colOff>
                    <xdr:row>93</xdr:row>
                    <xdr:rowOff>219075</xdr:rowOff>
                  </from>
                  <to>
                    <xdr:col>7</xdr:col>
                    <xdr:colOff>104775</xdr:colOff>
                    <xdr:row>94</xdr:row>
                    <xdr:rowOff>28575</xdr:rowOff>
                  </to>
                </anchor>
              </controlPr>
            </control>
          </mc:Choice>
        </mc:AlternateContent>
        <mc:AlternateContent xmlns:mc="http://schemas.openxmlformats.org/markup-compatibility/2006">
          <mc:Choice Requires="x14">
            <control shapeId="103497" r:id="rId76" name="Check Box 73">
              <controlPr defaultSize="0" autoFill="0" autoLine="0" autoPict="0">
                <anchor moveWithCells="1">
                  <from>
                    <xdr:col>6</xdr:col>
                    <xdr:colOff>19050</xdr:colOff>
                    <xdr:row>94</xdr:row>
                    <xdr:rowOff>219075</xdr:rowOff>
                  </from>
                  <to>
                    <xdr:col>7</xdr:col>
                    <xdr:colOff>104775</xdr:colOff>
                    <xdr:row>95</xdr:row>
                    <xdr:rowOff>28575</xdr:rowOff>
                  </to>
                </anchor>
              </controlPr>
            </control>
          </mc:Choice>
        </mc:AlternateContent>
        <mc:AlternateContent xmlns:mc="http://schemas.openxmlformats.org/markup-compatibility/2006">
          <mc:Choice Requires="x14">
            <control shapeId="103498" r:id="rId77" name="Check Box 74">
              <controlPr defaultSize="0" autoFill="0" autoLine="0" autoPict="0">
                <anchor moveWithCells="1">
                  <from>
                    <xdr:col>6</xdr:col>
                    <xdr:colOff>19050</xdr:colOff>
                    <xdr:row>95</xdr:row>
                    <xdr:rowOff>266700</xdr:rowOff>
                  </from>
                  <to>
                    <xdr:col>7</xdr:col>
                    <xdr:colOff>104775</xdr:colOff>
                    <xdr:row>96</xdr:row>
                    <xdr:rowOff>19050</xdr:rowOff>
                  </to>
                </anchor>
              </controlPr>
            </control>
          </mc:Choice>
        </mc:AlternateContent>
        <mc:AlternateContent xmlns:mc="http://schemas.openxmlformats.org/markup-compatibility/2006">
          <mc:Choice Requires="x14">
            <control shapeId="103499" r:id="rId78" name="Check Box 75">
              <controlPr defaultSize="0" autoFill="0" autoLine="0" autoPict="0">
                <anchor moveWithCells="1">
                  <from>
                    <xdr:col>6</xdr:col>
                    <xdr:colOff>19050</xdr:colOff>
                    <xdr:row>96</xdr:row>
                    <xdr:rowOff>190500</xdr:rowOff>
                  </from>
                  <to>
                    <xdr:col>7</xdr:col>
                    <xdr:colOff>104775</xdr:colOff>
                    <xdr:row>97</xdr:row>
                    <xdr:rowOff>19050</xdr:rowOff>
                  </to>
                </anchor>
              </controlPr>
            </control>
          </mc:Choice>
        </mc:AlternateContent>
        <mc:AlternateContent xmlns:mc="http://schemas.openxmlformats.org/markup-compatibility/2006">
          <mc:Choice Requires="x14">
            <control shapeId="103500" r:id="rId79" name="Check Box 76">
              <controlPr defaultSize="0" autoFill="0" autoLine="0" autoPict="0">
                <anchor moveWithCells="1">
                  <from>
                    <xdr:col>6</xdr:col>
                    <xdr:colOff>19050</xdr:colOff>
                    <xdr:row>97</xdr:row>
                    <xdr:rowOff>123825</xdr:rowOff>
                  </from>
                  <to>
                    <xdr:col>7</xdr:col>
                    <xdr:colOff>104775</xdr:colOff>
                    <xdr:row>98</xdr:row>
                    <xdr:rowOff>38100</xdr:rowOff>
                  </to>
                </anchor>
              </controlPr>
            </control>
          </mc:Choice>
        </mc:AlternateContent>
        <mc:AlternateContent xmlns:mc="http://schemas.openxmlformats.org/markup-compatibility/2006">
          <mc:Choice Requires="x14">
            <control shapeId="103501" r:id="rId80" name="Check Box 77">
              <controlPr defaultSize="0" autoFill="0" autoLine="0" autoPict="0">
                <anchor moveWithCells="1">
                  <from>
                    <xdr:col>6</xdr:col>
                    <xdr:colOff>19050</xdr:colOff>
                    <xdr:row>98</xdr:row>
                    <xdr:rowOff>57150</xdr:rowOff>
                  </from>
                  <to>
                    <xdr:col>7</xdr:col>
                    <xdr:colOff>104775</xdr:colOff>
                    <xdr:row>99</xdr:row>
                    <xdr:rowOff>28575</xdr:rowOff>
                  </to>
                </anchor>
              </controlPr>
            </control>
          </mc:Choice>
        </mc:AlternateContent>
        <mc:AlternateContent xmlns:mc="http://schemas.openxmlformats.org/markup-compatibility/2006">
          <mc:Choice Requires="x14">
            <control shapeId="103502" r:id="rId81" name="Check Box 78">
              <controlPr defaultSize="0" autoFill="0" autoLine="0" autoPict="0">
                <anchor moveWithCells="1">
                  <from>
                    <xdr:col>6</xdr:col>
                    <xdr:colOff>19050</xdr:colOff>
                    <xdr:row>99</xdr:row>
                    <xdr:rowOff>114300</xdr:rowOff>
                  </from>
                  <to>
                    <xdr:col>7</xdr:col>
                    <xdr:colOff>104775</xdr:colOff>
                    <xdr:row>100</xdr:row>
                    <xdr:rowOff>28575</xdr:rowOff>
                  </to>
                </anchor>
              </controlPr>
            </control>
          </mc:Choice>
        </mc:AlternateContent>
        <mc:AlternateContent xmlns:mc="http://schemas.openxmlformats.org/markup-compatibility/2006">
          <mc:Choice Requires="x14">
            <control shapeId="103503" r:id="rId82" name="Check Box 79">
              <controlPr defaultSize="0" autoFill="0" autoLine="0" autoPict="0">
                <anchor moveWithCells="1">
                  <from>
                    <xdr:col>6</xdr:col>
                    <xdr:colOff>19050</xdr:colOff>
                    <xdr:row>100</xdr:row>
                    <xdr:rowOff>66675</xdr:rowOff>
                  </from>
                  <to>
                    <xdr:col>7</xdr:col>
                    <xdr:colOff>104775</xdr:colOff>
                    <xdr:row>101</xdr:row>
                    <xdr:rowOff>19050</xdr:rowOff>
                  </to>
                </anchor>
              </controlPr>
            </control>
          </mc:Choice>
        </mc:AlternateContent>
        <mc:AlternateContent xmlns:mc="http://schemas.openxmlformats.org/markup-compatibility/2006">
          <mc:Choice Requires="x14">
            <control shapeId="103504" r:id="rId83" name="Check Box 80">
              <controlPr defaultSize="0" autoFill="0" autoLine="0" autoPict="0">
                <anchor moveWithCells="1">
                  <from>
                    <xdr:col>6</xdr:col>
                    <xdr:colOff>19050</xdr:colOff>
                    <xdr:row>101</xdr:row>
                    <xdr:rowOff>76200</xdr:rowOff>
                  </from>
                  <to>
                    <xdr:col>7</xdr:col>
                    <xdr:colOff>104775</xdr:colOff>
                    <xdr:row>102</xdr:row>
                    <xdr:rowOff>9525</xdr:rowOff>
                  </to>
                </anchor>
              </controlPr>
            </control>
          </mc:Choice>
        </mc:AlternateContent>
        <mc:AlternateContent xmlns:mc="http://schemas.openxmlformats.org/markup-compatibility/2006">
          <mc:Choice Requires="x14">
            <control shapeId="103505" r:id="rId84" name="Check Box 81">
              <controlPr defaultSize="0" autoFill="0" autoLine="0" autoPict="0">
                <anchor moveWithCells="1">
                  <from>
                    <xdr:col>6</xdr:col>
                    <xdr:colOff>19050</xdr:colOff>
                    <xdr:row>102</xdr:row>
                    <xdr:rowOff>38100</xdr:rowOff>
                  </from>
                  <to>
                    <xdr:col>7</xdr:col>
                    <xdr:colOff>104775</xdr:colOff>
                    <xdr:row>102</xdr:row>
                    <xdr:rowOff>266700</xdr:rowOff>
                  </to>
                </anchor>
              </controlPr>
            </control>
          </mc:Choice>
        </mc:AlternateContent>
        <mc:AlternateContent xmlns:mc="http://schemas.openxmlformats.org/markup-compatibility/2006">
          <mc:Choice Requires="x14">
            <control shapeId="103506" r:id="rId85" name="Check Box 82">
              <controlPr defaultSize="0" autoFill="0" autoLine="0" autoPict="0">
                <anchor moveWithCells="1">
                  <from>
                    <xdr:col>6</xdr:col>
                    <xdr:colOff>19050</xdr:colOff>
                    <xdr:row>103</xdr:row>
                    <xdr:rowOff>123825</xdr:rowOff>
                  </from>
                  <to>
                    <xdr:col>7</xdr:col>
                    <xdr:colOff>104775</xdr:colOff>
                    <xdr:row>104</xdr:row>
                    <xdr:rowOff>19050</xdr:rowOff>
                  </to>
                </anchor>
              </controlPr>
            </control>
          </mc:Choice>
        </mc:AlternateContent>
        <mc:AlternateContent xmlns:mc="http://schemas.openxmlformats.org/markup-compatibility/2006">
          <mc:Choice Requires="x14">
            <control shapeId="103507" r:id="rId86" name="Check Box 83">
              <controlPr defaultSize="0" autoFill="0" autoLine="0" autoPict="0">
                <anchor moveWithCells="1">
                  <from>
                    <xdr:col>6</xdr:col>
                    <xdr:colOff>19050</xdr:colOff>
                    <xdr:row>105</xdr:row>
                    <xdr:rowOff>342900</xdr:rowOff>
                  </from>
                  <to>
                    <xdr:col>7</xdr:col>
                    <xdr:colOff>104775</xdr:colOff>
                    <xdr:row>106</xdr:row>
                    <xdr:rowOff>38100</xdr:rowOff>
                  </to>
                </anchor>
              </controlPr>
            </control>
          </mc:Choice>
        </mc:AlternateContent>
        <mc:AlternateContent xmlns:mc="http://schemas.openxmlformats.org/markup-compatibility/2006">
          <mc:Choice Requires="x14">
            <control shapeId="103508" r:id="rId87" name="Check Box 84">
              <controlPr defaultSize="0" autoFill="0" autoLine="0" autoPict="0">
                <anchor moveWithCells="1">
                  <from>
                    <xdr:col>6</xdr:col>
                    <xdr:colOff>19050</xdr:colOff>
                    <xdr:row>106</xdr:row>
                    <xdr:rowOff>400050</xdr:rowOff>
                  </from>
                  <to>
                    <xdr:col>7</xdr:col>
                    <xdr:colOff>104775</xdr:colOff>
                    <xdr:row>107</xdr:row>
                    <xdr:rowOff>47625</xdr:rowOff>
                  </to>
                </anchor>
              </controlPr>
            </control>
          </mc:Choice>
        </mc:AlternateContent>
        <mc:AlternateContent xmlns:mc="http://schemas.openxmlformats.org/markup-compatibility/2006">
          <mc:Choice Requires="x14">
            <control shapeId="103509" r:id="rId88" name="Check Box 85">
              <controlPr defaultSize="0" autoFill="0" autoLine="0" autoPict="0">
                <anchor moveWithCells="1">
                  <from>
                    <xdr:col>6</xdr:col>
                    <xdr:colOff>19050</xdr:colOff>
                    <xdr:row>107</xdr:row>
                    <xdr:rowOff>428625</xdr:rowOff>
                  </from>
                  <to>
                    <xdr:col>7</xdr:col>
                    <xdr:colOff>104775</xdr:colOff>
                    <xdr:row>108</xdr:row>
                    <xdr:rowOff>9525</xdr:rowOff>
                  </to>
                </anchor>
              </controlPr>
            </control>
          </mc:Choice>
        </mc:AlternateContent>
        <mc:AlternateContent xmlns:mc="http://schemas.openxmlformats.org/markup-compatibility/2006">
          <mc:Choice Requires="x14">
            <control shapeId="103510" r:id="rId89" name="Check Box 86">
              <controlPr defaultSize="0" autoFill="0" autoLine="0" autoPict="0">
                <anchor moveWithCells="1">
                  <from>
                    <xdr:col>6</xdr:col>
                    <xdr:colOff>19050</xdr:colOff>
                    <xdr:row>108</xdr:row>
                    <xdr:rowOff>476250</xdr:rowOff>
                  </from>
                  <to>
                    <xdr:col>7</xdr:col>
                    <xdr:colOff>104775</xdr:colOff>
                    <xdr:row>109</xdr:row>
                    <xdr:rowOff>28575</xdr:rowOff>
                  </to>
                </anchor>
              </controlPr>
            </control>
          </mc:Choice>
        </mc:AlternateContent>
        <mc:AlternateContent xmlns:mc="http://schemas.openxmlformats.org/markup-compatibility/2006">
          <mc:Choice Requires="x14">
            <control shapeId="103511" r:id="rId90" name="Check Box 87">
              <controlPr defaultSize="0" autoFill="0" autoLine="0" autoPict="0">
                <anchor moveWithCells="1">
                  <from>
                    <xdr:col>6</xdr:col>
                    <xdr:colOff>19050</xdr:colOff>
                    <xdr:row>110</xdr:row>
                    <xdr:rowOff>323850</xdr:rowOff>
                  </from>
                  <to>
                    <xdr:col>7</xdr:col>
                    <xdr:colOff>104775</xdr:colOff>
                    <xdr:row>111</xdr:row>
                    <xdr:rowOff>28575</xdr:rowOff>
                  </to>
                </anchor>
              </controlPr>
            </control>
          </mc:Choice>
        </mc:AlternateContent>
        <mc:AlternateContent xmlns:mc="http://schemas.openxmlformats.org/markup-compatibility/2006">
          <mc:Choice Requires="x14">
            <control shapeId="103512" r:id="rId91" name="Check Box 88">
              <controlPr defaultSize="0" autoFill="0" autoLine="0" autoPict="0">
                <anchor moveWithCells="1">
                  <from>
                    <xdr:col>6</xdr:col>
                    <xdr:colOff>19050</xdr:colOff>
                    <xdr:row>111</xdr:row>
                    <xdr:rowOff>257175</xdr:rowOff>
                  </from>
                  <to>
                    <xdr:col>7</xdr:col>
                    <xdr:colOff>104775</xdr:colOff>
                    <xdr:row>112</xdr:row>
                    <xdr:rowOff>28575</xdr:rowOff>
                  </to>
                </anchor>
              </controlPr>
            </control>
          </mc:Choice>
        </mc:AlternateContent>
        <mc:AlternateContent xmlns:mc="http://schemas.openxmlformats.org/markup-compatibility/2006">
          <mc:Choice Requires="x14">
            <control shapeId="103513" r:id="rId92" name="Check Box 89">
              <controlPr defaultSize="0" autoFill="0" autoLine="0" autoPict="0">
                <anchor moveWithCells="1">
                  <from>
                    <xdr:col>6</xdr:col>
                    <xdr:colOff>19050</xdr:colOff>
                    <xdr:row>112</xdr:row>
                    <xdr:rowOff>352425</xdr:rowOff>
                  </from>
                  <to>
                    <xdr:col>7</xdr:col>
                    <xdr:colOff>104775</xdr:colOff>
                    <xdr:row>113</xdr:row>
                    <xdr:rowOff>38100</xdr:rowOff>
                  </to>
                </anchor>
              </controlPr>
            </control>
          </mc:Choice>
        </mc:AlternateContent>
        <mc:AlternateContent xmlns:mc="http://schemas.openxmlformats.org/markup-compatibility/2006">
          <mc:Choice Requires="x14">
            <control shapeId="103514" r:id="rId93" name="Check Box 90">
              <controlPr defaultSize="0" autoFill="0" autoLine="0" autoPict="0">
                <anchor moveWithCells="1">
                  <from>
                    <xdr:col>6</xdr:col>
                    <xdr:colOff>19050</xdr:colOff>
                    <xdr:row>113</xdr:row>
                    <xdr:rowOff>342900</xdr:rowOff>
                  </from>
                  <to>
                    <xdr:col>7</xdr:col>
                    <xdr:colOff>104775</xdr:colOff>
                    <xdr:row>114</xdr:row>
                    <xdr:rowOff>28575</xdr:rowOff>
                  </to>
                </anchor>
              </controlPr>
            </control>
          </mc:Choice>
        </mc:AlternateContent>
        <mc:AlternateContent xmlns:mc="http://schemas.openxmlformats.org/markup-compatibility/2006">
          <mc:Choice Requires="x14">
            <control shapeId="103515" r:id="rId94" name="Check Box 91">
              <controlPr defaultSize="0" autoFill="0" autoLine="0" autoPict="0">
                <anchor moveWithCells="1">
                  <from>
                    <xdr:col>6</xdr:col>
                    <xdr:colOff>19050</xdr:colOff>
                    <xdr:row>115</xdr:row>
                    <xdr:rowOff>76200</xdr:rowOff>
                  </from>
                  <to>
                    <xdr:col>7</xdr:col>
                    <xdr:colOff>104775</xdr:colOff>
                    <xdr:row>115</xdr:row>
                    <xdr:rowOff>295275</xdr:rowOff>
                  </to>
                </anchor>
              </controlPr>
            </control>
          </mc:Choice>
        </mc:AlternateContent>
        <mc:AlternateContent xmlns:mc="http://schemas.openxmlformats.org/markup-compatibility/2006">
          <mc:Choice Requires="x14">
            <control shapeId="103516" r:id="rId95" name="Check Box 92">
              <controlPr defaultSize="0" autoFill="0" autoLine="0" autoPict="0">
                <anchor moveWithCells="1">
                  <from>
                    <xdr:col>6</xdr:col>
                    <xdr:colOff>19050</xdr:colOff>
                    <xdr:row>116</xdr:row>
                    <xdr:rowOff>57150</xdr:rowOff>
                  </from>
                  <to>
                    <xdr:col>7</xdr:col>
                    <xdr:colOff>104775</xdr:colOff>
                    <xdr:row>116</xdr:row>
                    <xdr:rowOff>276225</xdr:rowOff>
                  </to>
                </anchor>
              </controlPr>
            </control>
          </mc:Choice>
        </mc:AlternateContent>
        <mc:AlternateContent xmlns:mc="http://schemas.openxmlformats.org/markup-compatibility/2006">
          <mc:Choice Requires="x14">
            <control shapeId="103517" r:id="rId96" name="Check Box 93">
              <controlPr defaultSize="0" autoFill="0" autoLine="0" autoPict="0">
                <anchor moveWithCells="1">
                  <from>
                    <xdr:col>6</xdr:col>
                    <xdr:colOff>19050</xdr:colOff>
                    <xdr:row>117</xdr:row>
                    <xdr:rowOff>114300</xdr:rowOff>
                  </from>
                  <to>
                    <xdr:col>7</xdr:col>
                    <xdr:colOff>104775</xdr:colOff>
                    <xdr:row>117</xdr:row>
                    <xdr:rowOff>333375</xdr:rowOff>
                  </to>
                </anchor>
              </controlPr>
            </control>
          </mc:Choice>
        </mc:AlternateContent>
        <mc:AlternateContent xmlns:mc="http://schemas.openxmlformats.org/markup-compatibility/2006">
          <mc:Choice Requires="x14">
            <control shapeId="103518" r:id="rId97" name="Check Box 94">
              <controlPr defaultSize="0" autoFill="0" autoLine="0" autoPict="0">
                <anchor moveWithCells="1">
                  <from>
                    <xdr:col>6</xdr:col>
                    <xdr:colOff>19050</xdr:colOff>
                    <xdr:row>118</xdr:row>
                    <xdr:rowOff>152400</xdr:rowOff>
                  </from>
                  <to>
                    <xdr:col>7</xdr:col>
                    <xdr:colOff>104775</xdr:colOff>
                    <xdr:row>118</xdr:row>
                    <xdr:rowOff>371475</xdr:rowOff>
                  </to>
                </anchor>
              </controlPr>
            </control>
          </mc:Choice>
        </mc:AlternateContent>
        <mc:AlternateContent xmlns:mc="http://schemas.openxmlformats.org/markup-compatibility/2006">
          <mc:Choice Requires="x14">
            <control shapeId="103519" r:id="rId98" name="Check Box 95">
              <controlPr defaultSize="0" autoFill="0" autoLine="0" autoPict="0">
                <anchor moveWithCells="1">
                  <from>
                    <xdr:col>6</xdr:col>
                    <xdr:colOff>19050</xdr:colOff>
                    <xdr:row>119</xdr:row>
                    <xdr:rowOff>142875</xdr:rowOff>
                  </from>
                  <to>
                    <xdr:col>7</xdr:col>
                    <xdr:colOff>104775</xdr:colOff>
                    <xdr:row>119</xdr:row>
                    <xdr:rowOff>361950</xdr:rowOff>
                  </to>
                </anchor>
              </controlPr>
            </control>
          </mc:Choice>
        </mc:AlternateContent>
        <mc:AlternateContent xmlns:mc="http://schemas.openxmlformats.org/markup-compatibility/2006">
          <mc:Choice Requires="x14">
            <control shapeId="103520" r:id="rId99" name="Check Box 96">
              <controlPr defaultSize="0" autoFill="0" autoLine="0" autoPict="0">
                <anchor moveWithCells="1">
                  <from>
                    <xdr:col>6</xdr:col>
                    <xdr:colOff>19050</xdr:colOff>
                    <xdr:row>119</xdr:row>
                    <xdr:rowOff>819150</xdr:rowOff>
                  </from>
                  <to>
                    <xdr:col>7</xdr:col>
                    <xdr:colOff>104775</xdr:colOff>
                    <xdr:row>120</xdr:row>
                    <xdr:rowOff>190500</xdr:rowOff>
                  </to>
                </anchor>
              </controlPr>
            </control>
          </mc:Choice>
        </mc:AlternateContent>
        <mc:AlternateContent xmlns:mc="http://schemas.openxmlformats.org/markup-compatibility/2006">
          <mc:Choice Requires="x14">
            <control shapeId="103521" r:id="rId100" name="Check Box 97">
              <controlPr defaultSize="0" autoFill="0" autoLine="0" autoPict="0">
                <anchor moveWithCells="1">
                  <from>
                    <xdr:col>6</xdr:col>
                    <xdr:colOff>19050</xdr:colOff>
                    <xdr:row>120</xdr:row>
                    <xdr:rowOff>333375</xdr:rowOff>
                  </from>
                  <to>
                    <xdr:col>7</xdr:col>
                    <xdr:colOff>104775</xdr:colOff>
                    <xdr:row>121</xdr:row>
                    <xdr:rowOff>180975</xdr:rowOff>
                  </to>
                </anchor>
              </controlPr>
            </control>
          </mc:Choice>
        </mc:AlternateContent>
        <mc:AlternateContent xmlns:mc="http://schemas.openxmlformats.org/markup-compatibility/2006">
          <mc:Choice Requires="x14">
            <control shapeId="103522" r:id="rId101" name="Check Box 98">
              <controlPr defaultSize="0" autoFill="0" autoLine="0" autoPict="0">
                <anchor moveWithCells="1">
                  <from>
                    <xdr:col>6</xdr:col>
                    <xdr:colOff>19050</xdr:colOff>
                    <xdr:row>121</xdr:row>
                    <xdr:rowOff>295275</xdr:rowOff>
                  </from>
                  <to>
                    <xdr:col>7</xdr:col>
                    <xdr:colOff>104775</xdr:colOff>
                    <xdr:row>122</xdr:row>
                    <xdr:rowOff>190500</xdr:rowOff>
                  </to>
                </anchor>
              </controlPr>
            </control>
          </mc:Choice>
        </mc:AlternateContent>
        <mc:AlternateContent xmlns:mc="http://schemas.openxmlformats.org/markup-compatibility/2006">
          <mc:Choice Requires="x14">
            <control shapeId="103523" r:id="rId102" name="Check Box 99">
              <controlPr defaultSize="0" autoFill="0" autoLine="0" autoPict="0">
                <anchor moveWithCells="1">
                  <from>
                    <xdr:col>6</xdr:col>
                    <xdr:colOff>19050</xdr:colOff>
                    <xdr:row>124</xdr:row>
                    <xdr:rowOff>38100</xdr:rowOff>
                  </from>
                  <to>
                    <xdr:col>7</xdr:col>
                    <xdr:colOff>104775</xdr:colOff>
                    <xdr:row>124</xdr:row>
                    <xdr:rowOff>257175</xdr:rowOff>
                  </to>
                </anchor>
              </controlPr>
            </control>
          </mc:Choice>
        </mc:AlternateContent>
        <mc:AlternateContent xmlns:mc="http://schemas.openxmlformats.org/markup-compatibility/2006">
          <mc:Choice Requires="x14">
            <control shapeId="103524" r:id="rId103" name="Check Box 100">
              <controlPr defaultSize="0" autoFill="0" autoLine="0" autoPict="0">
                <anchor moveWithCells="1">
                  <from>
                    <xdr:col>6</xdr:col>
                    <xdr:colOff>19050</xdr:colOff>
                    <xdr:row>125</xdr:row>
                    <xdr:rowOff>76200</xdr:rowOff>
                  </from>
                  <to>
                    <xdr:col>7</xdr:col>
                    <xdr:colOff>104775</xdr:colOff>
                    <xdr:row>125</xdr:row>
                    <xdr:rowOff>295275</xdr:rowOff>
                  </to>
                </anchor>
              </controlPr>
            </control>
          </mc:Choice>
        </mc:AlternateContent>
        <mc:AlternateContent xmlns:mc="http://schemas.openxmlformats.org/markup-compatibility/2006">
          <mc:Choice Requires="x14">
            <control shapeId="103525" r:id="rId104" name="Check Box 101">
              <controlPr defaultSize="0" autoFill="0" autoLine="0" autoPict="0">
                <anchor moveWithCells="1">
                  <from>
                    <xdr:col>6</xdr:col>
                    <xdr:colOff>19050</xdr:colOff>
                    <xdr:row>126</xdr:row>
                    <xdr:rowOff>95250</xdr:rowOff>
                  </from>
                  <to>
                    <xdr:col>7</xdr:col>
                    <xdr:colOff>104775</xdr:colOff>
                    <xdr:row>126</xdr:row>
                    <xdr:rowOff>314325</xdr:rowOff>
                  </to>
                </anchor>
              </controlPr>
            </control>
          </mc:Choice>
        </mc:AlternateContent>
        <mc:AlternateContent xmlns:mc="http://schemas.openxmlformats.org/markup-compatibility/2006">
          <mc:Choice Requires="x14">
            <control shapeId="103526" r:id="rId105" name="Check Box 102">
              <controlPr defaultSize="0" autoFill="0" autoLine="0" autoPict="0">
                <anchor moveWithCells="1">
                  <from>
                    <xdr:col>6</xdr:col>
                    <xdr:colOff>19050</xdr:colOff>
                    <xdr:row>127</xdr:row>
                    <xdr:rowOff>0</xdr:rowOff>
                  </from>
                  <to>
                    <xdr:col>7</xdr:col>
                    <xdr:colOff>104775</xdr:colOff>
                    <xdr:row>128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137"/>
  <sheetViews>
    <sheetView view="pageBreakPreview" zoomScaleNormal="100" zoomScaleSheetLayoutView="100" workbookViewId="0">
      <selection activeCell="A3" sqref="A3"/>
    </sheetView>
  </sheetViews>
  <sheetFormatPr defaultColWidth="9.140625" defaultRowHeight="12.75" x14ac:dyDescent="0.2"/>
  <cols>
    <col min="1" max="1" width="7" style="70" customWidth="1"/>
    <col min="2" max="2" width="56.85546875" style="70" customWidth="1"/>
    <col min="3" max="3" width="95.85546875" style="70" customWidth="1"/>
    <col min="4" max="16384" width="9.140625" style="70"/>
  </cols>
  <sheetData>
    <row r="1" spans="1:3" ht="18" x14ac:dyDescent="0.2">
      <c r="A1" s="127" t="s">
        <v>239</v>
      </c>
      <c r="C1" s="77"/>
    </row>
    <row r="2" spans="1:3" ht="18" x14ac:dyDescent="0.25">
      <c r="A2" s="129" t="s">
        <v>240</v>
      </c>
      <c r="C2" s="77"/>
    </row>
    <row r="3" spans="1:3" ht="18" x14ac:dyDescent="0.2">
      <c r="B3" s="127"/>
      <c r="C3" s="128"/>
    </row>
    <row r="4" spans="1:3" x14ac:dyDescent="0.2">
      <c r="A4" s="891" t="s">
        <v>213</v>
      </c>
      <c r="B4" s="891"/>
      <c r="C4" s="891"/>
    </row>
    <row r="5" spans="1:3" x14ac:dyDescent="0.2">
      <c r="A5" s="892" t="s">
        <v>445</v>
      </c>
      <c r="B5" s="893"/>
      <c r="C5" s="894"/>
    </row>
    <row r="6" spans="1:3" x14ac:dyDescent="0.2">
      <c r="A6" s="895"/>
      <c r="B6" s="896"/>
      <c r="C6" s="897"/>
    </row>
    <row r="7" spans="1:3" x14ac:dyDescent="0.2">
      <c r="A7" s="895"/>
      <c r="B7" s="896"/>
      <c r="C7" s="897"/>
    </row>
    <row r="8" spans="1:3" x14ac:dyDescent="0.2">
      <c r="A8" s="895"/>
      <c r="B8" s="896"/>
      <c r="C8" s="897"/>
    </row>
    <row r="9" spans="1:3" ht="12.75" customHeight="1" x14ac:dyDescent="0.2">
      <c r="A9" s="924" t="s">
        <v>447</v>
      </c>
      <c r="B9" s="925"/>
      <c r="C9" s="281"/>
    </row>
    <row r="10" spans="1:3" x14ac:dyDescent="0.2">
      <c r="A10" s="303" t="s">
        <v>449</v>
      </c>
      <c r="B10" s="302"/>
      <c r="C10" s="304"/>
    </row>
    <row r="11" spans="1:3" x14ac:dyDescent="0.2">
      <c r="A11" s="924" t="s">
        <v>448</v>
      </c>
      <c r="B11" s="925"/>
      <c r="C11" s="281"/>
    </row>
    <row r="12" spans="1:3" x14ac:dyDescent="0.2">
      <c r="A12" s="898" t="s">
        <v>502</v>
      </c>
      <c r="B12" s="899"/>
      <c r="C12" s="900"/>
    </row>
    <row r="13" spans="1:3" ht="12" customHeight="1" x14ac:dyDescent="0.2">
      <c r="A13" s="904" t="s">
        <v>446</v>
      </c>
      <c r="B13" s="905"/>
      <c r="C13" s="906"/>
    </row>
    <row r="14" spans="1:3" x14ac:dyDescent="0.2">
      <c r="A14" s="904"/>
      <c r="B14" s="905"/>
      <c r="C14" s="906"/>
    </row>
    <row r="15" spans="1:3" x14ac:dyDescent="0.2">
      <c r="A15" s="904"/>
      <c r="B15" s="905"/>
      <c r="C15" s="906"/>
    </row>
    <row r="16" spans="1:3" ht="11.25" customHeight="1" x14ac:dyDescent="0.2">
      <c r="A16" s="907" t="s">
        <v>450</v>
      </c>
      <c r="B16" s="908"/>
      <c r="C16" s="909"/>
    </row>
    <row r="17" spans="1:3" x14ac:dyDescent="0.2">
      <c r="A17" s="910"/>
      <c r="B17" s="911"/>
      <c r="C17" s="912"/>
    </row>
    <row r="18" spans="1:3" x14ac:dyDescent="0.2">
      <c r="A18" s="910"/>
      <c r="B18" s="911"/>
      <c r="C18" s="912"/>
    </row>
    <row r="19" spans="1:3" x14ac:dyDescent="0.2">
      <c r="A19" s="910"/>
      <c r="B19" s="911"/>
      <c r="C19" s="912"/>
    </row>
    <row r="20" spans="1:3" x14ac:dyDescent="0.2">
      <c r="A20" s="910"/>
      <c r="B20" s="911"/>
      <c r="C20" s="912"/>
    </row>
    <row r="21" spans="1:3" x14ac:dyDescent="0.2">
      <c r="A21" s="910"/>
      <c r="B21" s="911"/>
      <c r="C21" s="912"/>
    </row>
    <row r="22" spans="1:3" x14ac:dyDescent="0.2">
      <c r="A22" s="910"/>
      <c r="B22" s="911"/>
      <c r="C22" s="912"/>
    </row>
    <row r="23" spans="1:3" x14ac:dyDescent="0.2">
      <c r="A23" s="286" t="s">
        <v>451</v>
      </c>
      <c r="B23" s="284"/>
      <c r="C23" s="285"/>
    </row>
    <row r="24" spans="1:3" ht="12.75" customHeight="1" x14ac:dyDescent="0.2">
      <c r="A24" s="907" t="s">
        <v>453</v>
      </c>
      <c r="B24" s="908"/>
      <c r="C24" s="909"/>
    </row>
    <row r="25" spans="1:3" x14ac:dyDescent="0.2">
      <c r="A25" s="910"/>
      <c r="B25" s="911"/>
      <c r="C25" s="912"/>
    </row>
    <row r="26" spans="1:3" x14ac:dyDescent="0.2">
      <c r="A26" s="286" t="s">
        <v>455</v>
      </c>
      <c r="B26" s="282"/>
      <c r="C26" s="283"/>
    </row>
    <row r="27" spans="1:3" x14ac:dyDescent="0.2">
      <c r="A27" s="70" t="s">
        <v>454</v>
      </c>
      <c r="B27" s="282"/>
      <c r="C27" s="283"/>
    </row>
    <row r="28" spans="1:3" ht="12.75" customHeight="1" x14ac:dyDescent="0.2">
      <c r="A28" s="913" t="s">
        <v>452</v>
      </c>
      <c r="B28" s="914"/>
      <c r="C28" s="285"/>
    </row>
    <row r="29" spans="1:3" x14ac:dyDescent="0.2">
      <c r="A29" s="130"/>
      <c r="B29" s="130"/>
      <c r="C29" s="130"/>
    </row>
    <row r="30" spans="1:3" ht="24" x14ac:dyDescent="0.2">
      <c r="A30" s="131" t="s">
        <v>227</v>
      </c>
      <c r="B30" s="132" t="s">
        <v>38</v>
      </c>
      <c r="C30" s="132" t="s">
        <v>241</v>
      </c>
    </row>
    <row r="31" spans="1:3" ht="12.75" customHeight="1" x14ac:dyDescent="0.2">
      <c r="A31" s="901" t="s">
        <v>78</v>
      </c>
      <c r="B31" s="76" t="s">
        <v>212</v>
      </c>
      <c r="C31" s="133"/>
    </row>
    <row r="32" spans="1:3" ht="25.5" x14ac:dyDescent="0.2">
      <c r="A32" s="901"/>
      <c r="B32" s="139" t="s">
        <v>129</v>
      </c>
      <c r="C32" s="134"/>
    </row>
    <row r="33" spans="1:3" ht="38.25" x14ac:dyDescent="0.2">
      <c r="A33" s="901"/>
      <c r="B33" s="915" t="s">
        <v>211</v>
      </c>
      <c r="C33" s="133" t="s">
        <v>461</v>
      </c>
    </row>
    <row r="34" spans="1:3" x14ac:dyDescent="0.2">
      <c r="A34" s="901"/>
      <c r="B34" s="916"/>
      <c r="C34" s="289" t="s">
        <v>460</v>
      </c>
    </row>
    <row r="35" spans="1:3" x14ac:dyDescent="0.2">
      <c r="A35" s="901"/>
      <c r="B35" s="916"/>
      <c r="C35" s="288" t="s">
        <v>459</v>
      </c>
    </row>
    <row r="36" spans="1:3" x14ac:dyDescent="0.2">
      <c r="A36" s="901"/>
      <c r="B36" s="916"/>
      <c r="C36" s="289" t="s">
        <v>458</v>
      </c>
    </row>
    <row r="37" spans="1:3" x14ac:dyDescent="0.2">
      <c r="A37" s="901"/>
      <c r="B37" s="916"/>
      <c r="C37" s="301" t="s">
        <v>456</v>
      </c>
    </row>
    <row r="38" spans="1:3" x14ac:dyDescent="0.2">
      <c r="A38" s="901"/>
      <c r="B38" s="917"/>
      <c r="C38" s="292" t="s">
        <v>457</v>
      </c>
    </row>
    <row r="39" spans="1:3" ht="38.25" x14ac:dyDescent="0.2">
      <c r="A39" s="901"/>
      <c r="B39" s="135" t="s">
        <v>210</v>
      </c>
      <c r="C39" s="268" t="s">
        <v>209</v>
      </c>
    </row>
    <row r="40" spans="1:3" ht="63.75" x14ac:dyDescent="0.2">
      <c r="A40" s="901"/>
      <c r="B40" s="135" t="s">
        <v>208</v>
      </c>
      <c r="C40" s="133" t="s">
        <v>207</v>
      </c>
    </row>
    <row r="41" spans="1:3" ht="102" x14ac:dyDescent="0.2">
      <c r="A41" s="901"/>
      <c r="B41" s="918" t="s">
        <v>206</v>
      </c>
      <c r="C41" s="291" t="s">
        <v>464</v>
      </c>
    </row>
    <row r="42" spans="1:3" x14ac:dyDescent="0.2">
      <c r="A42" s="901"/>
      <c r="B42" s="919"/>
      <c r="C42" s="294" t="s">
        <v>463</v>
      </c>
    </row>
    <row r="43" spans="1:3" x14ac:dyDescent="0.2">
      <c r="A43" s="901"/>
      <c r="B43" s="919"/>
      <c r="C43" s="293" t="s">
        <v>462</v>
      </c>
    </row>
    <row r="44" spans="1:3" x14ac:dyDescent="0.2">
      <c r="A44" s="901"/>
      <c r="B44" s="920"/>
      <c r="C44" s="292" t="s">
        <v>460</v>
      </c>
    </row>
    <row r="45" spans="1:3" ht="38.25" x14ac:dyDescent="0.2">
      <c r="A45" s="901"/>
      <c r="B45" s="135" t="s">
        <v>205</v>
      </c>
      <c r="C45" s="290" t="s">
        <v>204</v>
      </c>
    </row>
    <row r="46" spans="1:3" ht="12.75" customHeight="1" x14ac:dyDescent="0.2">
      <c r="A46" s="901"/>
      <c r="B46" s="71" t="s">
        <v>94</v>
      </c>
      <c r="C46" s="133"/>
    </row>
    <row r="47" spans="1:3" ht="38.25" x14ac:dyDescent="0.2">
      <c r="A47" s="901"/>
      <c r="B47" s="918" t="s">
        <v>203</v>
      </c>
      <c r="C47" s="291" t="s">
        <v>500</v>
      </c>
    </row>
    <row r="48" spans="1:3" x14ac:dyDescent="0.2">
      <c r="A48" s="901"/>
      <c r="B48" s="919"/>
      <c r="C48" s="294" t="s">
        <v>463</v>
      </c>
    </row>
    <row r="49" spans="1:3" x14ac:dyDescent="0.2">
      <c r="A49" s="901"/>
      <c r="B49" s="919"/>
      <c r="C49" s="293" t="s">
        <v>462</v>
      </c>
    </row>
    <row r="50" spans="1:3" ht="58.5" customHeight="1" x14ac:dyDescent="0.2">
      <c r="A50" s="901"/>
      <c r="B50" s="920"/>
      <c r="C50" s="297" t="s">
        <v>460</v>
      </c>
    </row>
    <row r="51" spans="1:3" ht="38.25" x14ac:dyDescent="0.2">
      <c r="A51" s="901"/>
      <c r="B51" s="135" t="s">
        <v>202</v>
      </c>
      <c r="C51" s="287"/>
    </row>
    <row r="52" spans="1:3" ht="12.75" customHeight="1" x14ac:dyDescent="0.2">
      <c r="A52" s="902" t="s">
        <v>87</v>
      </c>
      <c r="B52" s="74" t="s">
        <v>201</v>
      </c>
      <c r="C52" s="137"/>
    </row>
    <row r="53" spans="1:3" ht="25.5" x14ac:dyDescent="0.2">
      <c r="A53" s="902"/>
      <c r="B53" s="915" t="s">
        <v>200</v>
      </c>
      <c r="C53" s="133" t="s">
        <v>466</v>
      </c>
    </row>
    <row r="54" spans="1:3" x14ac:dyDescent="0.2">
      <c r="A54" s="902"/>
      <c r="B54" s="916"/>
      <c r="C54" s="305" t="s">
        <v>467</v>
      </c>
    </row>
    <row r="55" spans="1:3" ht="178.5" x14ac:dyDescent="0.2">
      <c r="A55" s="902"/>
      <c r="B55" s="917"/>
      <c r="C55" s="134" t="s">
        <v>465</v>
      </c>
    </row>
    <row r="56" spans="1:3" x14ac:dyDescent="0.2">
      <c r="A56" s="902"/>
      <c r="B56" s="918" t="s">
        <v>199</v>
      </c>
      <c r="C56" s="291" t="s">
        <v>469</v>
      </c>
    </row>
    <row r="57" spans="1:3" x14ac:dyDescent="0.2">
      <c r="A57" s="902"/>
      <c r="B57" s="919"/>
      <c r="C57" s="289" t="s">
        <v>470</v>
      </c>
    </row>
    <row r="58" spans="1:3" ht="102" x14ac:dyDescent="0.2">
      <c r="A58" s="902"/>
      <c r="B58" s="920"/>
      <c r="C58" s="280" t="s">
        <v>468</v>
      </c>
    </row>
    <row r="59" spans="1:3" ht="12.75" customHeight="1" x14ac:dyDescent="0.2">
      <c r="A59" s="902"/>
      <c r="B59" s="915" t="s">
        <v>198</v>
      </c>
      <c r="C59" s="291" t="s">
        <v>471</v>
      </c>
    </row>
    <row r="60" spans="1:3" x14ac:dyDescent="0.2">
      <c r="A60" s="902"/>
      <c r="B60" s="916"/>
      <c r="C60" s="296" t="s">
        <v>470</v>
      </c>
    </row>
    <row r="61" spans="1:3" ht="127.5" x14ac:dyDescent="0.2">
      <c r="A61" s="902"/>
      <c r="B61" s="917"/>
      <c r="C61" s="280" t="s">
        <v>498</v>
      </c>
    </row>
    <row r="62" spans="1:3" ht="114.75" x14ac:dyDescent="0.2">
      <c r="A62" s="902"/>
      <c r="B62" s="299" t="s">
        <v>197</v>
      </c>
      <c r="C62" s="300" t="s">
        <v>499</v>
      </c>
    </row>
    <row r="63" spans="1:3" x14ac:dyDescent="0.2">
      <c r="A63" s="902"/>
      <c r="B63" s="75" t="s">
        <v>149</v>
      </c>
      <c r="C63" s="288"/>
    </row>
    <row r="64" spans="1:3" ht="63.75" x14ac:dyDescent="0.2">
      <c r="A64" s="902"/>
      <c r="B64" s="918" t="s">
        <v>196</v>
      </c>
      <c r="C64" s="291" t="s">
        <v>497</v>
      </c>
    </row>
    <row r="65" spans="1:3" x14ac:dyDescent="0.2">
      <c r="A65" s="902"/>
      <c r="B65" s="919"/>
      <c r="C65" s="294" t="s">
        <v>457</v>
      </c>
    </row>
    <row r="66" spans="1:3" x14ac:dyDescent="0.2">
      <c r="A66" s="902"/>
      <c r="B66" s="919"/>
      <c r="C66" s="293" t="s">
        <v>496</v>
      </c>
    </row>
    <row r="67" spans="1:3" x14ac:dyDescent="0.2">
      <c r="A67" s="902"/>
      <c r="B67" s="920"/>
      <c r="C67" s="297" t="s">
        <v>495</v>
      </c>
    </row>
    <row r="68" spans="1:3" x14ac:dyDescent="0.2">
      <c r="A68" s="902"/>
      <c r="B68" s="71" t="s">
        <v>148</v>
      </c>
      <c r="C68" s="134"/>
    </row>
    <row r="69" spans="1:3" ht="63.75" x14ac:dyDescent="0.2">
      <c r="A69" s="902"/>
      <c r="B69" s="135" t="s">
        <v>195</v>
      </c>
      <c r="C69" s="136" t="s">
        <v>194</v>
      </c>
    </row>
    <row r="70" spans="1:3" ht="12.75" customHeight="1" x14ac:dyDescent="0.2">
      <c r="A70" s="902"/>
      <c r="B70" s="135" t="s">
        <v>193</v>
      </c>
      <c r="C70" s="136" t="s">
        <v>192</v>
      </c>
    </row>
    <row r="71" spans="1:3" x14ac:dyDescent="0.2">
      <c r="A71" s="902"/>
      <c r="B71" s="71" t="s">
        <v>147</v>
      </c>
      <c r="C71" s="137"/>
    </row>
    <row r="72" spans="1:3" ht="76.5" x14ac:dyDescent="0.2">
      <c r="A72" s="902"/>
      <c r="B72" s="138" t="s">
        <v>191</v>
      </c>
      <c r="C72" s="136" t="s">
        <v>190</v>
      </c>
    </row>
    <row r="73" spans="1:3" x14ac:dyDescent="0.2">
      <c r="A73" s="921" t="s">
        <v>88</v>
      </c>
      <c r="B73" s="72" t="s">
        <v>189</v>
      </c>
      <c r="C73" s="137"/>
    </row>
    <row r="74" spans="1:3" ht="127.5" x14ac:dyDescent="0.2">
      <c r="A74" s="921"/>
      <c r="B74" s="135" t="s">
        <v>188</v>
      </c>
      <c r="C74" s="136" t="s">
        <v>187</v>
      </c>
    </row>
    <row r="75" spans="1:3" ht="127.5" x14ac:dyDescent="0.2">
      <c r="A75" s="921"/>
      <c r="B75" s="135" t="s">
        <v>186</v>
      </c>
      <c r="C75" s="136" t="s">
        <v>185</v>
      </c>
    </row>
    <row r="76" spans="1:3" x14ac:dyDescent="0.2">
      <c r="A76" s="921"/>
      <c r="B76" s="72" t="s">
        <v>184</v>
      </c>
      <c r="C76" s="133"/>
    </row>
    <row r="77" spans="1:3" ht="51" x14ac:dyDescent="0.2">
      <c r="A77" s="921"/>
      <c r="B77" s="915" t="s">
        <v>183</v>
      </c>
      <c r="C77" s="291" t="s">
        <v>494</v>
      </c>
    </row>
    <row r="78" spans="1:3" x14ac:dyDescent="0.2">
      <c r="A78" s="921"/>
      <c r="B78" s="916"/>
      <c r="C78" s="294" t="s">
        <v>490</v>
      </c>
    </row>
    <row r="79" spans="1:3" ht="25.5" x14ac:dyDescent="0.2">
      <c r="A79" s="921"/>
      <c r="B79" s="916"/>
      <c r="C79" s="293" t="s">
        <v>482</v>
      </c>
    </row>
    <row r="80" spans="1:3" x14ac:dyDescent="0.2">
      <c r="A80" s="921"/>
      <c r="B80" s="917"/>
      <c r="C80" s="297" t="s">
        <v>481</v>
      </c>
    </row>
    <row r="81" spans="1:3" ht="51" x14ac:dyDescent="0.2">
      <c r="A81" s="921"/>
      <c r="B81" s="918" t="s">
        <v>182</v>
      </c>
      <c r="C81" s="293" t="s">
        <v>493</v>
      </c>
    </row>
    <row r="82" spans="1:3" x14ac:dyDescent="0.2">
      <c r="A82" s="921"/>
      <c r="B82" s="919"/>
      <c r="C82" s="294" t="s">
        <v>490</v>
      </c>
    </row>
    <row r="83" spans="1:3" ht="25.5" x14ac:dyDescent="0.2">
      <c r="A83" s="921"/>
      <c r="B83" s="919"/>
      <c r="C83" s="293" t="s">
        <v>482</v>
      </c>
    </row>
    <row r="84" spans="1:3" x14ac:dyDescent="0.2">
      <c r="A84" s="921"/>
      <c r="B84" s="919"/>
      <c r="C84" s="294" t="s">
        <v>481</v>
      </c>
    </row>
    <row r="85" spans="1:3" ht="51" x14ac:dyDescent="0.2">
      <c r="A85" s="921"/>
      <c r="B85" s="920"/>
      <c r="C85" s="290" t="s">
        <v>492</v>
      </c>
    </row>
    <row r="86" spans="1:3" ht="51" x14ac:dyDescent="0.2">
      <c r="A86" s="921"/>
      <c r="B86" s="918" t="s">
        <v>181</v>
      </c>
      <c r="C86" s="293" t="s">
        <v>491</v>
      </c>
    </row>
    <row r="87" spans="1:3" x14ac:dyDescent="0.2">
      <c r="A87" s="921"/>
      <c r="B87" s="919"/>
      <c r="C87" s="294" t="s">
        <v>490</v>
      </c>
    </row>
    <row r="88" spans="1:3" ht="25.5" x14ac:dyDescent="0.2">
      <c r="A88" s="921"/>
      <c r="B88" s="919"/>
      <c r="C88" s="293" t="s">
        <v>482</v>
      </c>
    </row>
    <row r="89" spans="1:3" x14ac:dyDescent="0.2">
      <c r="A89" s="921"/>
      <c r="B89" s="919"/>
      <c r="C89" s="294" t="s">
        <v>481</v>
      </c>
    </row>
    <row r="90" spans="1:3" ht="51" x14ac:dyDescent="0.2">
      <c r="A90" s="921"/>
      <c r="B90" s="920"/>
      <c r="C90" s="290" t="s">
        <v>489</v>
      </c>
    </row>
    <row r="91" spans="1:3" x14ac:dyDescent="0.2">
      <c r="A91" s="921"/>
      <c r="B91" s="71" t="s">
        <v>180</v>
      </c>
      <c r="C91" s="134"/>
    </row>
    <row r="92" spans="1:3" ht="76.5" customHeight="1" x14ac:dyDescent="0.2">
      <c r="A92" s="921"/>
      <c r="B92" s="135" t="s">
        <v>179</v>
      </c>
      <c r="C92" s="298" t="s">
        <v>178</v>
      </c>
    </row>
    <row r="93" spans="1:3" ht="51" x14ac:dyDescent="0.2">
      <c r="A93" s="921"/>
      <c r="B93" s="918" t="s">
        <v>177</v>
      </c>
      <c r="C93" s="291" t="s">
        <v>487</v>
      </c>
    </row>
    <row r="94" spans="1:3" x14ac:dyDescent="0.2">
      <c r="A94" s="921"/>
      <c r="B94" s="919"/>
      <c r="C94" s="294" t="s">
        <v>488</v>
      </c>
    </row>
    <row r="95" spans="1:3" x14ac:dyDescent="0.2">
      <c r="A95" s="921"/>
      <c r="B95" s="919"/>
      <c r="C95" s="293" t="s">
        <v>486</v>
      </c>
    </row>
    <row r="96" spans="1:3" x14ac:dyDescent="0.2">
      <c r="A96" s="921"/>
      <c r="B96" s="919"/>
      <c r="C96" s="294" t="s">
        <v>485</v>
      </c>
    </row>
    <row r="97" spans="1:3" ht="25.5" x14ac:dyDescent="0.2">
      <c r="A97" s="921"/>
      <c r="B97" s="919"/>
      <c r="C97" s="293" t="s">
        <v>484</v>
      </c>
    </row>
    <row r="98" spans="1:3" x14ac:dyDescent="0.2">
      <c r="A98" s="921"/>
      <c r="B98" s="919"/>
      <c r="C98" s="294" t="s">
        <v>483</v>
      </c>
    </row>
    <row r="99" spans="1:3" ht="25.5" x14ac:dyDescent="0.2">
      <c r="A99" s="921"/>
      <c r="B99" s="919"/>
      <c r="C99" s="293" t="s">
        <v>482</v>
      </c>
    </row>
    <row r="100" spans="1:3" x14ac:dyDescent="0.2">
      <c r="A100" s="921"/>
      <c r="B100" s="920"/>
      <c r="C100" s="297" t="s">
        <v>481</v>
      </c>
    </row>
    <row r="101" spans="1:3" x14ac:dyDescent="0.2">
      <c r="A101" s="921"/>
      <c r="B101" s="71" t="s">
        <v>146</v>
      </c>
      <c r="C101" s="134"/>
    </row>
    <row r="102" spans="1:3" ht="12.75" customHeight="1" x14ac:dyDescent="0.2">
      <c r="A102" s="921"/>
      <c r="B102" s="138" t="s">
        <v>176</v>
      </c>
      <c r="C102" s="136" t="s">
        <v>136</v>
      </c>
    </row>
    <row r="103" spans="1:3" x14ac:dyDescent="0.2">
      <c r="A103" s="921"/>
      <c r="B103" s="71" t="s">
        <v>145</v>
      </c>
      <c r="C103" s="137"/>
    </row>
    <row r="104" spans="1:3" ht="89.25" x14ac:dyDescent="0.2">
      <c r="A104" s="921"/>
      <c r="B104" s="138" t="s">
        <v>175</v>
      </c>
      <c r="C104" s="136" t="s">
        <v>174</v>
      </c>
    </row>
    <row r="105" spans="1:3" ht="12.75" customHeight="1" x14ac:dyDescent="0.2">
      <c r="A105" s="922" t="s">
        <v>89</v>
      </c>
      <c r="B105" s="73" t="s">
        <v>72</v>
      </c>
      <c r="C105" s="137"/>
    </row>
    <row r="106" spans="1:3" ht="191.25" x14ac:dyDescent="0.2">
      <c r="A106" s="922"/>
      <c r="B106" s="135" t="s">
        <v>158</v>
      </c>
      <c r="C106" s="136" t="s">
        <v>157</v>
      </c>
    </row>
    <row r="107" spans="1:3" x14ac:dyDescent="0.2">
      <c r="A107" s="922"/>
      <c r="B107" s="73" t="s">
        <v>139</v>
      </c>
      <c r="C107" s="137"/>
    </row>
    <row r="108" spans="1:3" ht="153" x14ac:dyDescent="0.2">
      <c r="A108" s="922"/>
      <c r="B108" s="138" t="s">
        <v>156</v>
      </c>
      <c r="C108" s="136" t="s">
        <v>155</v>
      </c>
    </row>
    <row r="109" spans="1:3" x14ac:dyDescent="0.2">
      <c r="A109" s="922"/>
      <c r="B109" s="73" t="s">
        <v>138</v>
      </c>
      <c r="C109" s="137"/>
    </row>
    <row r="110" spans="1:3" ht="63.75" x14ac:dyDescent="0.2">
      <c r="A110" s="922"/>
      <c r="B110" s="135" t="s">
        <v>154</v>
      </c>
      <c r="C110" s="136" t="s">
        <v>153</v>
      </c>
    </row>
    <row r="111" spans="1:3" x14ac:dyDescent="0.2">
      <c r="A111" s="922"/>
      <c r="B111" s="71" t="s">
        <v>137</v>
      </c>
      <c r="C111" s="137"/>
    </row>
    <row r="112" spans="1:3" ht="140.25" x14ac:dyDescent="0.2">
      <c r="A112" s="922"/>
      <c r="B112" s="135" t="s">
        <v>152</v>
      </c>
      <c r="C112" s="136" t="s">
        <v>151</v>
      </c>
    </row>
    <row r="113" spans="1:3" x14ac:dyDescent="0.2">
      <c r="A113" s="922"/>
      <c r="B113" s="71" t="s">
        <v>74</v>
      </c>
      <c r="C113" s="137"/>
    </row>
    <row r="114" spans="1:3" ht="76.5" x14ac:dyDescent="0.2">
      <c r="A114" s="922"/>
      <c r="B114" s="138" t="s">
        <v>150</v>
      </c>
      <c r="C114" s="136" t="s">
        <v>136</v>
      </c>
    </row>
    <row r="115" spans="1:3" ht="12.75" customHeight="1" x14ac:dyDescent="0.2">
      <c r="A115" s="903" t="s">
        <v>93</v>
      </c>
      <c r="B115" s="72" t="s">
        <v>144</v>
      </c>
      <c r="C115" s="137"/>
    </row>
    <row r="116" spans="1:3" ht="102" x14ac:dyDescent="0.2">
      <c r="A116" s="903"/>
      <c r="B116" s="135" t="s">
        <v>173</v>
      </c>
      <c r="C116" s="136" t="s">
        <v>172</v>
      </c>
    </row>
    <row r="117" spans="1:3" x14ac:dyDescent="0.2">
      <c r="A117" s="903"/>
      <c r="B117" s="73" t="s">
        <v>143</v>
      </c>
      <c r="C117" s="133"/>
    </row>
    <row r="118" spans="1:3" ht="76.5" x14ac:dyDescent="0.2">
      <c r="A118" s="903"/>
      <c r="B118" s="907" t="s">
        <v>171</v>
      </c>
      <c r="C118" s="291" t="s">
        <v>503</v>
      </c>
    </row>
    <row r="119" spans="1:3" x14ac:dyDescent="0.2">
      <c r="A119" s="903"/>
      <c r="B119" s="910"/>
      <c r="C119" s="294" t="s">
        <v>480</v>
      </c>
    </row>
    <row r="120" spans="1:3" ht="25.5" x14ac:dyDescent="0.2">
      <c r="A120" s="903"/>
      <c r="B120" s="910"/>
      <c r="C120" s="293" t="s">
        <v>479</v>
      </c>
    </row>
    <row r="121" spans="1:3" x14ac:dyDescent="0.2">
      <c r="A121" s="903"/>
      <c r="B121" s="923"/>
      <c r="C121" s="297" t="s">
        <v>478</v>
      </c>
    </row>
    <row r="122" spans="1:3" x14ac:dyDescent="0.2">
      <c r="A122" s="903"/>
      <c r="B122" s="72" t="s">
        <v>142</v>
      </c>
      <c r="C122" s="134"/>
    </row>
    <row r="123" spans="1:3" ht="63.75" x14ac:dyDescent="0.2">
      <c r="A123" s="903"/>
      <c r="B123" s="135" t="s">
        <v>170</v>
      </c>
      <c r="C123" s="136" t="s">
        <v>169</v>
      </c>
    </row>
    <row r="124" spans="1:3" ht="25.5" x14ac:dyDescent="0.2">
      <c r="A124" s="903"/>
      <c r="B124" s="137" t="s">
        <v>168</v>
      </c>
      <c r="C124" s="133"/>
    </row>
    <row r="125" spans="1:3" ht="114.75" x14ac:dyDescent="0.2">
      <c r="A125" s="903"/>
      <c r="B125" s="918" t="s">
        <v>167</v>
      </c>
      <c r="C125" s="133" t="s">
        <v>477</v>
      </c>
    </row>
    <row r="126" spans="1:3" x14ac:dyDescent="0.2">
      <c r="A126" s="903"/>
      <c r="B126" s="919"/>
      <c r="C126" s="289" t="s">
        <v>476</v>
      </c>
    </row>
    <row r="127" spans="1:3" x14ac:dyDescent="0.2">
      <c r="A127" s="903"/>
      <c r="B127" s="919"/>
      <c r="C127" s="288" t="s">
        <v>475</v>
      </c>
    </row>
    <row r="128" spans="1:3" x14ac:dyDescent="0.2">
      <c r="A128" s="903"/>
      <c r="B128" s="919"/>
      <c r="C128" s="295" t="s">
        <v>474</v>
      </c>
    </row>
    <row r="129" spans="1:3" ht="76.5" x14ac:dyDescent="0.2">
      <c r="A129" s="903"/>
      <c r="B129" s="919"/>
      <c r="C129" s="288" t="s">
        <v>473</v>
      </c>
    </row>
    <row r="130" spans="1:3" x14ac:dyDescent="0.2">
      <c r="A130" s="903"/>
      <c r="B130" s="920"/>
      <c r="C130" s="295" t="s">
        <v>472</v>
      </c>
    </row>
    <row r="131" spans="1:3" ht="38.25" x14ac:dyDescent="0.2">
      <c r="A131" s="903"/>
      <c r="B131" s="135" t="s">
        <v>166</v>
      </c>
      <c r="C131" s="134" t="s">
        <v>165</v>
      </c>
    </row>
    <row r="132" spans="1:3" x14ac:dyDescent="0.2">
      <c r="A132" s="903"/>
      <c r="B132" s="71" t="s">
        <v>141</v>
      </c>
      <c r="C132" s="137"/>
    </row>
    <row r="133" spans="1:3" ht="89.25" x14ac:dyDescent="0.2">
      <c r="A133" s="903"/>
      <c r="B133" s="135" t="s">
        <v>164</v>
      </c>
      <c r="C133" s="136" t="s">
        <v>163</v>
      </c>
    </row>
    <row r="134" spans="1:3" x14ac:dyDescent="0.2">
      <c r="A134" s="903"/>
      <c r="B134" s="71" t="s">
        <v>162</v>
      </c>
      <c r="C134" s="137"/>
    </row>
    <row r="135" spans="1:3" ht="51" x14ac:dyDescent="0.2">
      <c r="A135" s="903"/>
      <c r="B135" s="138" t="s">
        <v>161</v>
      </c>
      <c r="C135" s="136" t="s">
        <v>160</v>
      </c>
    </row>
    <row r="136" spans="1:3" x14ac:dyDescent="0.2">
      <c r="A136" s="903"/>
      <c r="B136" s="71" t="s">
        <v>140</v>
      </c>
      <c r="C136" s="137"/>
    </row>
    <row r="137" spans="1:3" ht="51" x14ac:dyDescent="0.2">
      <c r="A137" s="903"/>
      <c r="B137" s="138" t="s">
        <v>159</v>
      </c>
      <c r="C137" s="137" t="s">
        <v>501</v>
      </c>
    </row>
  </sheetData>
  <mergeCells count="27">
    <mergeCell ref="B81:B85"/>
    <mergeCell ref="B47:B50"/>
    <mergeCell ref="A11:B11"/>
    <mergeCell ref="A9:B9"/>
    <mergeCell ref="B53:B55"/>
    <mergeCell ref="B56:B58"/>
    <mergeCell ref="A115:A137"/>
    <mergeCell ref="A13:C15"/>
    <mergeCell ref="A16:C22"/>
    <mergeCell ref="A28:B28"/>
    <mergeCell ref="A24:C25"/>
    <mergeCell ref="B33:B38"/>
    <mergeCell ref="B41:B44"/>
    <mergeCell ref="B77:B80"/>
    <mergeCell ref="B64:B67"/>
    <mergeCell ref="B59:B61"/>
    <mergeCell ref="A73:A104"/>
    <mergeCell ref="A105:A114"/>
    <mergeCell ref="B125:B130"/>
    <mergeCell ref="B118:B121"/>
    <mergeCell ref="B93:B100"/>
    <mergeCell ref="B86:B90"/>
    <mergeCell ref="A4:C4"/>
    <mergeCell ref="A5:C8"/>
    <mergeCell ref="A12:C12"/>
    <mergeCell ref="A31:A51"/>
    <mergeCell ref="A52:A72"/>
  </mergeCells>
  <hyperlinks>
    <hyperlink ref="A9" r:id="rId1"/>
    <hyperlink ref="A23" r:id="rId2"/>
    <hyperlink ref="A28" r:id="rId3"/>
    <hyperlink ref="A26" r:id="rId4"/>
    <hyperlink ref="C38" r:id="rId5"/>
    <hyperlink ref="C36" r:id="rId6"/>
    <hyperlink ref="C34" r:id="rId7"/>
    <hyperlink ref="C44" r:id="rId8"/>
    <hyperlink ref="C42" r:id="rId9"/>
    <hyperlink ref="C54" r:id="rId10"/>
    <hyperlink ref="C57" r:id="rId11"/>
    <hyperlink ref="C60" r:id="rId12"/>
    <hyperlink ref="C130" r:id="rId13"/>
    <hyperlink ref="C128" r:id="rId14"/>
    <hyperlink ref="C126" r:id="rId15"/>
    <hyperlink ref="C121" r:id="rId16"/>
    <hyperlink ref="C119" r:id="rId17"/>
    <hyperlink ref="C100" r:id="rId18"/>
    <hyperlink ref="C98" r:id="rId19"/>
    <hyperlink ref="C96" r:id="rId20"/>
    <hyperlink ref="C94" r:id="rId21"/>
    <hyperlink ref="C89" r:id="rId22"/>
    <hyperlink ref="C87" r:id="rId23"/>
    <hyperlink ref="C84" r:id="rId24"/>
    <hyperlink ref="C82" r:id="rId25"/>
    <hyperlink ref="C80" r:id="rId26"/>
    <hyperlink ref="C78" r:id="rId27"/>
    <hyperlink ref="C67" r:id="rId28"/>
    <hyperlink ref="C65" r:id="rId29"/>
    <hyperlink ref="C50" r:id="rId30"/>
    <hyperlink ref="C48" r:id="rId31"/>
    <hyperlink ref="A11" r:id="rId32"/>
  </hyperlinks>
  <pageMargins left="0.5" right="0.5" top="0.75" bottom="0.75" header="0.31" footer="0.5"/>
  <pageSetup scale="81" fitToHeight="9" orientation="landscape" r:id="rId33"/>
  <headerFooter alignWithMargins="0">
    <oddFooter>Page &amp;P of &amp;N</oddFooter>
  </headerFooter>
  <rowBreaks count="10" manualBreakCount="10">
    <brk id="38" max="4" man="1"/>
    <brk id="61" max="16383" man="1"/>
    <brk id="72" max="16383" man="1"/>
    <brk id="75" max="4" man="1"/>
    <brk id="85" max="4" man="1"/>
    <brk id="103" max="16383" man="1"/>
    <brk id="107" max="16383" man="1"/>
    <brk id="109" max="16383" man="1"/>
    <brk id="115" max="16383" man="1"/>
    <brk id="12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view="pageBreakPreview" zoomScaleNormal="150" zoomScaleSheetLayoutView="100" workbookViewId="0">
      <selection activeCell="N1" sqref="N1"/>
    </sheetView>
  </sheetViews>
  <sheetFormatPr defaultColWidth="9.140625" defaultRowHeight="12.75" x14ac:dyDescent="0.2"/>
  <cols>
    <col min="1" max="16384" width="9.140625" style="70"/>
  </cols>
  <sheetData/>
  <pageMargins left="0.5" right="0.5" top="0.75" bottom="0.5" header="0.5" footer="0.5"/>
  <pageSetup fitToHeight="7" orientation="landscape" r:id="rId1"/>
  <headerFooter alignWithMargins="0">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About</vt:lpstr>
      <vt:lpstr>Building Information</vt:lpstr>
      <vt:lpstr>Reclamation GP Checklist for EB</vt:lpstr>
      <vt:lpstr>Reclamation RS Checklist for EB</vt:lpstr>
      <vt:lpstr>a) Reclamation SB EB Summary</vt:lpstr>
      <vt:lpstr>b) Energy Star Portfolio Mgr</vt:lpstr>
      <vt:lpstr>c) DOI EB Historic Guidance</vt:lpstr>
      <vt:lpstr>d) DOI Historic Building Defs</vt:lpstr>
      <vt:lpstr>'a) Reclamation SB EB Summary'!Print_Area</vt:lpstr>
      <vt:lpstr>'b) Energy Star Portfolio Mgr'!Print_Area</vt:lpstr>
      <vt:lpstr>'Building Information'!Print_Area</vt:lpstr>
      <vt:lpstr>'Reclamation GP Checklist for EB'!Print_Area</vt:lpstr>
      <vt:lpstr>'Reclamation RS Checklist for EB'!Print_Area</vt:lpstr>
      <vt:lpstr>'b) Energy Star Portfolio Mgr'!Print_Titles</vt:lpstr>
      <vt:lpstr>'Reclamation GP Checklist for EB'!Print_Titles</vt:lpstr>
      <vt:lpstr>'Reclamation RS Checklist for EB'!Print_Titles</vt:lpstr>
    </vt:vector>
  </TitlesOfParts>
  <Company>Reclamation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sdundorf</dc:creator>
  <cp:lastModifiedBy>Whitford, Kerry</cp:lastModifiedBy>
  <cp:lastPrinted>2013-04-05T21:56:42Z</cp:lastPrinted>
  <dcterms:created xsi:type="dcterms:W3CDTF">2009-03-20T15:32:29Z</dcterms:created>
  <dcterms:modified xsi:type="dcterms:W3CDTF">2015-06-16T22:49:30Z</dcterms:modified>
</cp:coreProperties>
</file>